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576" windowHeight="11700" activeTab="1"/>
  </bookViews>
  <sheets>
    <sheet name="анализ формир.терпрогр 2017(8)" sheetId="16" r:id="rId1"/>
    <sheet name="Анализ расход ТПГГ2017" sheetId="17" r:id="rId2"/>
  </sheets>
  <calcPr calcId="124519"/>
</workbook>
</file>

<file path=xl/calcChain.xml><?xml version="1.0" encoding="utf-8"?>
<calcChain xmlns="http://schemas.openxmlformats.org/spreadsheetml/2006/main">
  <c r="G10" i="16"/>
  <c r="G12"/>
  <c r="G14"/>
  <c r="G16"/>
  <c r="G19"/>
  <c r="G25"/>
  <c r="G28"/>
  <c r="G7"/>
  <c r="L33" i="17"/>
  <c r="J33"/>
  <c r="H33"/>
  <c r="F33"/>
  <c r="D33"/>
  <c r="L32"/>
  <c r="J32"/>
  <c r="H32"/>
  <c r="F32"/>
  <c r="D32"/>
  <c r="L31"/>
  <c r="J31"/>
  <c r="H31"/>
  <c r="F31"/>
  <c r="D31"/>
  <c r="L30"/>
  <c r="J30"/>
  <c r="H30"/>
  <c r="F30"/>
  <c r="D30"/>
  <c r="L29"/>
  <c r="J29"/>
  <c r="H29"/>
  <c r="D29"/>
  <c r="L28"/>
  <c r="J28"/>
  <c r="H28"/>
  <c r="F28"/>
  <c r="D28"/>
  <c r="L27"/>
  <c r="J27"/>
  <c r="H27"/>
  <c r="F27"/>
  <c r="D27"/>
  <c r="L26"/>
  <c r="J26"/>
  <c r="H26"/>
  <c r="F26"/>
  <c r="D26"/>
  <c r="L25"/>
  <c r="J25"/>
  <c r="H25"/>
  <c r="F25"/>
  <c r="D25"/>
  <c r="L24"/>
  <c r="J24"/>
  <c r="H24"/>
  <c r="F24"/>
  <c r="D24"/>
  <c r="L23"/>
  <c r="J23"/>
  <c r="H23"/>
  <c r="F23"/>
  <c r="D23"/>
  <c r="L22"/>
  <c r="J22"/>
  <c r="H22"/>
  <c r="F22"/>
  <c r="D22"/>
  <c r="L21"/>
  <c r="J21"/>
  <c r="H21"/>
  <c r="F21"/>
  <c r="D21"/>
  <c r="L20"/>
  <c r="J20"/>
  <c r="H20"/>
  <c r="F20"/>
  <c r="D20"/>
  <c r="L19"/>
  <c r="J19"/>
  <c r="H19"/>
  <c r="F19"/>
  <c r="D19"/>
  <c r="L18"/>
  <c r="J18"/>
  <c r="H18"/>
  <c r="F18"/>
  <c r="D18"/>
  <c r="L17"/>
  <c r="J17"/>
  <c r="H17"/>
  <c r="F17"/>
  <c r="D17"/>
  <c r="L16"/>
  <c r="J16"/>
  <c r="H16"/>
  <c r="F16"/>
  <c r="D16"/>
  <c r="L15"/>
  <c r="J15"/>
  <c r="H15"/>
  <c r="F15"/>
  <c r="D15"/>
  <c r="L14"/>
  <c r="J14"/>
  <c r="H14"/>
  <c r="F14"/>
  <c r="D14"/>
  <c r="L13"/>
  <c r="J13"/>
  <c r="H13"/>
  <c r="F13"/>
  <c r="D13"/>
  <c r="L12"/>
  <c r="J12"/>
  <c r="H12"/>
  <c r="F12"/>
  <c r="D12"/>
  <c r="L11"/>
  <c r="J11"/>
  <c r="H11"/>
  <c r="F11"/>
  <c r="D11"/>
  <c r="L10"/>
  <c r="J10"/>
  <c r="H10"/>
  <c r="F10"/>
  <c r="D10"/>
  <c r="L9"/>
  <c r="J9"/>
  <c r="H9"/>
  <c r="F9"/>
  <c r="D9"/>
  <c r="L8"/>
  <c r="J8"/>
  <c r="H8"/>
  <c r="F8"/>
  <c r="D8"/>
  <c r="L7"/>
  <c r="J7"/>
  <c r="H7"/>
  <c r="F7"/>
  <c r="D7"/>
  <c r="F28" i="16"/>
  <c r="F27"/>
  <c r="G27" s="1"/>
  <c r="F26"/>
  <c r="G26" s="1"/>
  <c r="F25"/>
  <c r="F24"/>
  <c r="G24" s="1"/>
  <c r="F23"/>
  <c r="G23" s="1"/>
  <c r="F19"/>
  <c r="F18"/>
  <c r="G18" s="1"/>
  <c r="F17"/>
  <c r="G17" s="1"/>
  <c r="F16"/>
  <c r="F15"/>
  <c r="G15" s="1"/>
  <c r="F14"/>
  <c r="F13"/>
  <c r="G13" s="1"/>
  <c r="F12"/>
  <c r="F11"/>
  <c r="G11" s="1"/>
  <c r="F10"/>
  <c r="F9"/>
  <c r="G9" s="1"/>
  <c r="F8"/>
  <c r="G8" s="1"/>
  <c r="F7"/>
</calcChain>
</file>

<file path=xl/sharedStrings.xml><?xml version="1.0" encoding="utf-8"?>
<sst xmlns="http://schemas.openxmlformats.org/spreadsheetml/2006/main" count="132" uniqueCount="102">
  <si>
    <t>2017 год</t>
  </si>
  <si>
    <t>тыс. руб.</t>
  </si>
  <si>
    <t>Наименование показателя</t>
  </si>
  <si>
    <t>Справочно за 2016 год</t>
  </si>
  <si>
    <t>Единица измерения</t>
  </si>
  <si>
    <t>Рассчитано</t>
  </si>
  <si>
    <t>Утверждено</t>
  </si>
  <si>
    <t>Исполнено медицинскими организациями</t>
  </si>
  <si>
    <t>Не исполнено</t>
  </si>
  <si>
    <t>(гр.5-гр.4)</t>
  </si>
  <si>
    <t>% (гр.5 от гр.4)</t>
  </si>
  <si>
    <t>(гр.10-гр.9)</t>
  </si>
  <si>
    <t>% (гр.10 от гр.9)</t>
  </si>
  <si>
    <t>Объемы оказания и финансирования  медицинской помощи - всего (сумма строк 04+06+08+10+13+19+22+23),  в том числе:</t>
  </si>
  <si>
    <t>Скорая, в том числе скорая специализированная медицинская помощь, оказанная вне медицинской организации</t>
  </si>
  <si>
    <t>вызовов, ед</t>
  </si>
  <si>
    <t>лиц, которым оказана медицинская помощь, чел.</t>
  </si>
  <si>
    <t>Медицинская помощь, оказанная в амбулаторных условиях с профилактическими и иными целями</t>
  </si>
  <si>
    <t>посещений, ед</t>
  </si>
  <si>
    <t>Медицинская помощь, оказанная в амбулаторных условиях в неотложной форме</t>
  </si>
  <si>
    <t>Медицинская помощь, оказанная в амбулаторных условиях в связи с заболеваниями</t>
  </si>
  <si>
    <t>обращений*, ед</t>
  </si>
  <si>
    <t>Специализированная медицинская помощь, оказанная в стационарных условиях, из них:</t>
  </si>
  <si>
    <t>койко-дней, ед</t>
  </si>
  <si>
    <t>случаев госпитализации, ед</t>
  </si>
  <si>
    <t>Медицинская помощь в условиях  дневного стационара</t>
  </si>
  <si>
    <t>пациенто-дней, ед</t>
  </si>
  <si>
    <t xml:space="preserve">             * - одно обращение в связи с заболеванием включает кратность посещений по данному заболеванию (два и более)</t>
  </si>
  <si>
    <t>Расходы</t>
  </si>
  <si>
    <t>№ стр.</t>
  </si>
  <si>
    <t>ВСЕГО, из них:</t>
  </si>
  <si>
    <t>Скорая медицинская помощь</t>
  </si>
  <si>
    <t>Медицинская помощь, оказанная в амбулаторных условиях</t>
  </si>
  <si>
    <t xml:space="preserve"> Cтационарная медицинская помощь</t>
  </si>
  <si>
    <t>Медицинская помощь, оказанная в условиях дневного стационара</t>
  </si>
  <si>
    <t>доля в общих расходах</t>
  </si>
  <si>
    <t>Расходы - всего (сумма строк 02+06+14+15+16), в том числе:</t>
  </si>
  <si>
    <t>01</t>
  </si>
  <si>
    <t xml:space="preserve"> Оплата труда и начисления на выплаты по оплате труда (сумма строк 03+04+05)      в том числе:</t>
  </si>
  <si>
    <t>02</t>
  </si>
  <si>
    <t>заработная плата</t>
  </si>
  <si>
    <t>03</t>
  </si>
  <si>
    <t>прочие выплаты</t>
  </si>
  <si>
    <t>04</t>
  </si>
  <si>
    <t>начисления на выплаты по оплате труда</t>
  </si>
  <si>
    <t>05</t>
  </si>
  <si>
    <t>Оплата работ, услуг (сумма строк 07+08+09+10+11+12), в том числе:</t>
  </si>
  <si>
    <t>06</t>
  </si>
  <si>
    <t>услуги связи</t>
  </si>
  <si>
    <t>07</t>
  </si>
  <si>
    <t>транспортные услуги</t>
  </si>
  <si>
    <t>08</t>
  </si>
  <si>
    <t>коммунальные услуги</t>
  </si>
  <si>
    <t>09</t>
  </si>
  <si>
    <t>арендная плата за пользование  имуществом</t>
  </si>
  <si>
    <t>10</t>
  </si>
  <si>
    <t>работы, услуги по содержанию имущества</t>
  </si>
  <si>
    <t>11</t>
  </si>
  <si>
    <t>прочие работы, услуги, из них:</t>
  </si>
  <si>
    <t>12</t>
  </si>
  <si>
    <t>лабораторные услуги (исследования)</t>
  </si>
  <si>
    <t>13</t>
  </si>
  <si>
    <t>Социальное обеспечение</t>
  </si>
  <si>
    <t>14</t>
  </si>
  <si>
    <t>Прочие расходы</t>
  </si>
  <si>
    <t>15</t>
  </si>
  <si>
    <t>Поступление нефинансовых активов (сумма строк 17+21+22), в том числе:</t>
  </si>
  <si>
    <t>16</t>
  </si>
  <si>
    <t>увеличение стоимости основных средств (сумма строк 18+19+20), в том числе:</t>
  </si>
  <si>
    <t>17</t>
  </si>
  <si>
    <t>медицинского оборудования</t>
  </si>
  <si>
    <t>18</t>
  </si>
  <si>
    <t>медицинского инструментария</t>
  </si>
  <si>
    <t>19</t>
  </si>
  <si>
    <t>прочих основных средств</t>
  </si>
  <si>
    <t>20</t>
  </si>
  <si>
    <t>увеличение стоимости материальных запасов (сумма строк 23+24+25+26+27+28+29), в том числе:</t>
  </si>
  <si>
    <t>22</t>
  </si>
  <si>
    <t>медикаментов и перевязочных  средств</t>
  </si>
  <si>
    <t>23</t>
  </si>
  <si>
    <t>24</t>
  </si>
  <si>
    <t>продуктов питания</t>
  </si>
  <si>
    <t>25</t>
  </si>
  <si>
    <t>X</t>
  </si>
  <si>
    <t>реактивов и химикатов, стекло и  химпосуда</t>
  </si>
  <si>
    <t>26</t>
  </si>
  <si>
    <t>горюче-смазочных материалов</t>
  </si>
  <si>
    <t>27</t>
  </si>
  <si>
    <t>мягкого инвентаря</t>
  </si>
  <si>
    <t>28</t>
  </si>
  <si>
    <t>прочих материальных запасов</t>
  </si>
  <si>
    <t>29</t>
  </si>
  <si>
    <t>случаев госпитализации**, ед</t>
  </si>
  <si>
    <t xml:space="preserve">             ** - случаев лечения, ед - в 2016 году</t>
  </si>
  <si>
    <t>- высокотехнологичная медицинская помощь</t>
  </si>
  <si>
    <t>-медицинская реабилитация</t>
  </si>
  <si>
    <t>Анализ формирования и выполнения Терпрограммы на 2017 год за счет средств ОМС</t>
  </si>
  <si>
    <t>Анализ расходования в 2017 году медицинскими организациями средств ОМС, полученных за оказанную в рамках Терпрограммы на 2017 год медицинскую помощь</t>
  </si>
  <si>
    <t>Приложение № 8</t>
  </si>
  <si>
    <t xml:space="preserve">Ведущий инспектор КСП </t>
  </si>
  <si>
    <t>С.А. Жирков</t>
  </si>
  <si>
    <t>Приложение №9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</si>
</sst>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i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10" fillId="0" borderId="0" xfId="0" applyFont="1"/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0" fillId="0" borderId="0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/>
    <xf numFmtId="0" fontId="15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16" fillId="0" borderId="2" xfId="0" applyNumberFormat="1" applyFont="1" applyFill="1" applyBorder="1" applyAlignment="1">
      <alignment horizontal="right" vertical="center" wrapText="1"/>
    </xf>
    <xf numFmtId="0" fontId="17" fillId="0" borderId="0" xfId="0" applyFont="1" applyFill="1" applyBorder="1"/>
    <xf numFmtId="0" fontId="18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right" vertical="top" wrapText="1"/>
    </xf>
    <xf numFmtId="3" fontId="9" fillId="2" borderId="2" xfId="0" applyNumberFormat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right" vertical="top" wrapText="1"/>
    </xf>
    <xf numFmtId="165" fontId="9" fillId="0" borderId="2" xfId="0" applyNumberFormat="1" applyFont="1" applyFill="1" applyBorder="1" applyAlignment="1">
      <alignment horizontal="right" vertical="top"/>
    </xf>
    <xf numFmtId="3" fontId="9" fillId="0" borderId="2" xfId="0" applyNumberFormat="1" applyFont="1" applyFill="1" applyBorder="1" applyAlignment="1">
      <alignment horizontal="right" vertical="top" wrapText="1"/>
    </xf>
    <xf numFmtId="3" fontId="5" fillId="0" borderId="6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0" fontId="6" fillId="0" borderId="0" xfId="0" applyFont="1" applyFill="1" applyAlignment="1">
      <alignment horizontal="right"/>
    </xf>
    <xf numFmtId="164" fontId="9" fillId="0" borderId="2" xfId="0" applyNumberFormat="1" applyFont="1" applyFill="1" applyBorder="1" applyAlignment="1">
      <alignment horizontal="right" vertical="top"/>
    </xf>
    <xf numFmtId="3" fontId="9" fillId="0" borderId="2" xfId="0" applyNumberFormat="1" applyFont="1" applyFill="1" applyBorder="1" applyAlignment="1">
      <alignment horizontal="right" vertical="top"/>
    </xf>
    <xf numFmtId="0" fontId="5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zoomScale="70" zoomScaleNormal="70" zoomScaleSheetLayoutView="85" workbookViewId="0">
      <selection activeCell="C40" sqref="C40"/>
    </sheetView>
  </sheetViews>
  <sheetFormatPr defaultColWidth="9.109375" defaultRowHeight="13.2"/>
  <cols>
    <col min="1" max="1" width="41.88671875" style="1" customWidth="1"/>
    <col min="2" max="2" width="16.5546875" style="1" customWidth="1"/>
    <col min="3" max="3" width="12.6640625" style="1" bestFit="1" customWidth="1"/>
    <col min="4" max="5" width="13.6640625" style="1" customWidth="1"/>
    <col min="6" max="6" width="9.5546875" style="35" customWidth="1"/>
    <col min="7" max="7" width="7.109375" style="35" customWidth="1"/>
    <col min="8" max="9" width="12.6640625" style="1" bestFit="1" customWidth="1"/>
    <col min="10" max="10" width="13.33203125" style="1" customWidth="1"/>
    <col min="11" max="11" width="12.109375" style="35" customWidth="1"/>
    <col min="12" max="12" width="7.33203125" style="35" customWidth="1"/>
    <col min="13" max="16384" width="9.109375" style="1"/>
  </cols>
  <sheetData>
    <row r="1" spans="1:12">
      <c r="L1" s="42" t="s">
        <v>98</v>
      </c>
    </row>
    <row r="2" spans="1:12" ht="36" customHeight="1">
      <c r="A2" s="46" t="s">
        <v>96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13.8">
      <c r="A3" s="47" t="s">
        <v>2</v>
      </c>
      <c r="B3" s="50" t="s">
        <v>0</v>
      </c>
      <c r="C3" s="51"/>
      <c r="D3" s="51"/>
      <c r="E3" s="51"/>
      <c r="F3" s="51"/>
      <c r="G3" s="52"/>
      <c r="H3" s="50" t="s">
        <v>3</v>
      </c>
      <c r="I3" s="53"/>
      <c r="J3" s="53"/>
      <c r="K3" s="54"/>
      <c r="L3" s="55"/>
    </row>
    <row r="4" spans="1:12">
      <c r="A4" s="48"/>
      <c r="B4" s="56" t="s">
        <v>4</v>
      </c>
      <c r="C4" s="56" t="s">
        <v>5</v>
      </c>
      <c r="D4" s="56" t="s">
        <v>6</v>
      </c>
      <c r="E4" s="56" t="s">
        <v>7</v>
      </c>
      <c r="F4" s="58" t="s">
        <v>8</v>
      </c>
      <c r="G4" s="59"/>
      <c r="H4" s="56" t="s">
        <v>5</v>
      </c>
      <c r="I4" s="61" t="s">
        <v>6</v>
      </c>
      <c r="J4" s="61" t="s">
        <v>7</v>
      </c>
      <c r="K4" s="58" t="s">
        <v>8</v>
      </c>
      <c r="L4" s="59"/>
    </row>
    <row r="5" spans="1:12" ht="52.8">
      <c r="A5" s="49"/>
      <c r="B5" s="57"/>
      <c r="C5" s="57"/>
      <c r="D5" s="57"/>
      <c r="E5" s="57"/>
      <c r="F5" s="36" t="s">
        <v>9</v>
      </c>
      <c r="G5" s="36" t="s">
        <v>10</v>
      </c>
      <c r="H5" s="60"/>
      <c r="I5" s="62"/>
      <c r="J5" s="62"/>
      <c r="K5" s="36" t="s">
        <v>11</v>
      </c>
      <c r="L5" s="36" t="s">
        <v>12</v>
      </c>
    </row>
    <row r="6" spans="1:12">
      <c r="A6" s="5">
        <v>1</v>
      </c>
      <c r="B6" s="5">
        <v>2</v>
      </c>
      <c r="C6" s="5">
        <v>3</v>
      </c>
      <c r="D6" s="5">
        <v>4</v>
      </c>
      <c r="E6" s="5">
        <v>5</v>
      </c>
      <c r="F6" s="36">
        <v>6</v>
      </c>
      <c r="G6" s="36">
        <v>7</v>
      </c>
      <c r="H6" s="5">
        <v>8</v>
      </c>
      <c r="I6" s="5">
        <v>9</v>
      </c>
      <c r="J6" s="5">
        <v>10</v>
      </c>
      <c r="K6" s="36">
        <v>11</v>
      </c>
      <c r="L6" s="36">
        <v>12</v>
      </c>
    </row>
    <row r="7" spans="1:12" ht="39.6">
      <c r="A7" s="4" t="s">
        <v>13</v>
      </c>
      <c r="B7" s="33" t="s">
        <v>1</v>
      </c>
      <c r="C7" s="31">
        <v>21729496.399999999</v>
      </c>
      <c r="D7" s="31">
        <v>21827379.600000001</v>
      </c>
      <c r="E7" s="31">
        <v>21683059.699999999</v>
      </c>
      <c r="F7" s="37">
        <f>E7-D7</f>
        <v>-144319.90000000224</v>
      </c>
      <c r="G7" s="38">
        <f>F7/D7</f>
        <v>-6.6118747483551446E-3</v>
      </c>
      <c r="H7" s="31">
        <v>20639006.800000001</v>
      </c>
      <c r="I7" s="31">
        <v>20899324.899999999</v>
      </c>
      <c r="J7" s="31">
        <v>20956989.600000001</v>
      </c>
      <c r="K7" s="43">
        <v>57664.7</v>
      </c>
      <c r="L7" s="38">
        <v>3.0000000000000001E-3</v>
      </c>
    </row>
    <row r="8" spans="1:12">
      <c r="A8" s="45" t="s">
        <v>14</v>
      </c>
      <c r="B8" s="33" t="s">
        <v>15</v>
      </c>
      <c r="C8" s="32">
        <v>750607</v>
      </c>
      <c r="D8" s="32">
        <v>750607</v>
      </c>
      <c r="E8" s="32">
        <v>718936</v>
      </c>
      <c r="F8" s="39">
        <f t="shared" ref="F8:F28" si="0">E8-D8</f>
        <v>-31671</v>
      </c>
      <c r="G8" s="38">
        <f t="shared" ref="G8:G28" si="1">F8/D8</f>
        <v>-4.2193851109835104E-2</v>
      </c>
      <c r="H8" s="32">
        <v>752559</v>
      </c>
      <c r="I8" s="32">
        <v>752559</v>
      </c>
      <c r="J8" s="32">
        <v>717264</v>
      </c>
      <c r="K8" s="44">
        <v>-35295</v>
      </c>
      <c r="L8" s="38">
        <v>-4.7E-2</v>
      </c>
    </row>
    <row r="9" spans="1:12" ht="52.8">
      <c r="A9" s="45"/>
      <c r="B9" s="33" t="s">
        <v>16</v>
      </c>
      <c r="C9" s="32">
        <v>750607</v>
      </c>
      <c r="D9" s="32">
        <v>750607</v>
      </c>
      <c r="E9" s="32">
        <v>718936</v>
      </c>
      <c r="F9" s="40">
        <f t="shared" si="0"/>
        <v>-31671</v>
      </c>
      <c r="G9" s="38">
        <f t="shared" si="1"/>
        <v>-4.2193851109835104E-2</v>
      </c>
      <c r="H9" s="32">
        <v>752559</v>
      </c>
      <c r="I9" s="32">
        <v>752559</v>
      </c>
      <c r="J9" s="32">
        <v>717264</v>
      </c>
      <c r="K9" s="44">
        <v>-35295</v>
      </c>
      <c r="L9" s="38">
        <v>-4.7E-2</v>
      </c>
    </row>
    <row r="10" spans="1:12">
      <c r="A10" s="45"/>
      <c r="B10" s="33" t="s">
        <v>1</v>
      </c>
      <c r="C10" s="31">
        <v>1365729.4</v>
      </c>
      <c r="D10" s="31">
        <v>1365729.4</v>
      </c>
      <c r="E10" s="31">
        <v>1359811.9</v>
      </c>
      <c r="F10" s="37">
        <f t="shared" si="0"/>
        <v>-5917.5</v>
      </c>
      <c r="G10" s="38">
        <f t="shared" si="1"/>
        <v>-4.3328495381295884E-3</v>
      </c>
      <c r="H10" s="31">
        <v>1315247.3999999999</v>
      </c>
      <c r="I10" s="31">
        <v>1315247.3999999999</v>
      </c>
      <c r="J10" s="31">
        <v>1321889.8999999999</v>
      </c>
      <c r="K10" s="43">
        <v>6642.5</v>
      </c>
      <c r="L10" s="38">
        <v>5.0000000000000001E-3</v>
      </c>
    </row>
    <row r="11" spans="1:12">
      <c r="A11" s="45" t="s">
        <v>17</v>
      </c>
      <c r="B11" s="33" t="s">
        <v>18</v>
      </c>
      <c r="C11" s="32">
        <v>5879754</v>
      </c>
      <c r="D11" s="32">
        <v>5879754</v>
      </c>
      <c r="E11" s="32">
        <v>5842741</v>
      </c>
      <c r="F11" s="40">
        <f t="shared" si="0"/>
        <v>-37013</v>
      </c>
      <c r="G11" s="38">
        <f t="shared" si="1"/>
        <v>-6.2949912530354162E-3</v>
      </c>
      <c r="H11" s="32">
        <v>5895046</v>
      </c>
      <c r="I11" s="32">
        <v>5895046</v>
      </c>
      <c r="J11" s="32">
        <v>5682122</v>
      </c>
      <c r="K11" s="44">
        <v>-212924</v>
      </c>
      <c r="L11" s="38">
        <v>-3.5999999999999997E-2</v>
      </c>
    </row>
    <row r="12" spans="1:12">
      <c r="A12" s="45"/>
      <c r="B12" s="33" t="s">
        <v>1</v>
      </c>
      <c r="C12" s="31">
        <v>2211963.5</v>
      </c>
      <c r="D12" s="31">
        <v>2309846.7000000002</v>
      </c>
      <c r="E12" s="31">
        <v>2708159.8</v>
      </c>
      <c r="F12" s="37">
        <f t="shared" si="0"/>
        <v>398313.09999999963</v>
      </c>
      <c r="G12" s="38">
        <f t="shared" si="1"/>
        <v>0.17244135725544019</v>
      </c>
      <c r="H12" s="31">
        <v>2114553</v>
      </c>
      <c r="I12" s="31">
        <v>2114553</v>
      </c>
      <c r="J12" s="31">
        <v>2916037.9</v>
      </c>
      <c r="K12" s="43">
        <v>801484.9</v>
      </c>
      <c r="L12" s="38">
        <v>0.379</v>
      </c>
    </row>
    <row r="13" spans="1:12">
      <c r="A13" s="45" t="s">
        <v>19</v>
      </c>
      <c r="B13" s="33" t="s">
        <v>18</v>
      </c>
      <c r="C13" s="32">
        <v>1401133</v>
      </c>
      <c r="D13" s="32">
        <v>1401133</v>
      </c>
      <c r="E13" s="32">
        <v>1124595</v>
      </c>
      <c r="F13" s="40">
        <f t="shared" si="0"/>
        <v>-276538</v>
      </c>
      <c r="G13" s="38">
        <f t="shared" si="1"/>
        <v>-0.19736741622672507</v>
      </c>
      <c r="H13" s="32">
        <v>1404777</v>
      </c>
      <c r="I13" s="32">
        <v>1404777</v>
      </c>
      <c r="J13" s="32">
        <v>976688</v>
      </c>
      <c r="K13" s="44">
        <v>-428089</v>
      </c>
      <c r="L13" s="38">
        <v>-0.30499999999999999</v>
      </c>
    </row>
    <row r="14" spans="1:12">
      <c r="A14" s="45"/>
      <c r="B14" s="33" t="s">
        <v>1</v>
      </c>
      <c r="C14" s="31">
        <v>674785.7</v>
      </c>
      <c r="D14" s="31">
        <v>674785.7</v>
      </c>
      <c r="E14" s="31">
        <v>536678.19999999995</v>
      </c>
      <c r="F14" s="37">
        <f t="shared" si="0"/>
        <v>-138107.5</v>
      </c>
      <c r="G14" s="38">
        <f t="shared" si="1"/>
        <v>-0.20466868222014784</v>
      </c>
      <c r="H14" s="31">
        <v>645073.6</v>
      </c>
      <c r="I14" s="31">
        <v>645073.6</v>
      </c>
      <c r="J14" s="31">
        <v>433085.7</v>
      </c>
      <c r="K14" s="43">
        <v>-211987.9</v>
      </c>
      <c r="L14" s="38">
        <v>-0.32900000000000001</v>
      </c>
    </row>
    <row r="15" spans="1:12">
      <c r="A15" s="45" t="s">
        <v>20</v>
      </c>
      <c r="B15" s="33" t="s">
        <v>21</v>
      </c>
      <c r="C15" s="32">
        <v>4954006</v>
      </c>
      <c r="D15" s="32">
        <v>4954006</v>
      </c>
      <c r="E15" s="32">
        <v>4229325</v>
      </c>
      <c r="F15" s="40">
        <f t="shared" si="0"/>
        <v>-724681</v>
      </c>
      <c r="G15" s="38">
        <f t="shared" si="1"/>
        <v>-0.14628181717987424</v>
      </c>
      <c r="H15" s="32">
        <v>4966889</v>
      </c>
      <c r="I15" s="32">
        <v>4966889</v>
      </c>
      <c r="J15" s="32">
        <v>4209286</v>
      </c>
      <c r="K15" s="44">
        <v>-757603</v>
      </c>
      <c r="L15" s="38">
        <v>-0.153</v>
      </c>
    </row>
    <row r="16" spans="1:12">
      <c r="A16" s="45"/>
      <c r="B16" s="33" t="s">
        <v>1</v>
      </c>
      <c r="C16" s="31">
        <v>5221522.3</v>
      </c>
      <c r="D16" s="31">
        <v>5221522.3</v>
      </c>
      <c r="E16" s="31">
        <v>4669024.9000000004</v>
      </c>
      <c r="F16" s="37">
        <f t="shared" si="0"/>
        <v>-552497.39999999944</v>
      </c>
      <c r="G16" s="38">
        <f t="shared" si="1"/>
        <v>-0.10581155614331082</v>
      </c>
      <c r="H16" s="31">
        <v>4991723.4000000004</v>
      </c>
      <c r="I16" s="31">
        <v>4991723.4000000004</v>
      </c>
      <c r="J16" s="31">
        <v>4230332.4000000004</v>
      </c>
      <c r="K16" s="43">
        <v>-761391</v>
      </c>
      <c r="L16" s="38">
        <v>-0.153</v>
      </c>
    </row>
    <row r="17" spans="1:12">
      <c r="A17" s="45" t="s">
        <v>22</v>
      </c>
      <c r="B17" s="33" t="s">
        <v>23</v>
      </c>
      <c r="C17" s="32">
        <v>3966800</v>
      </c>
      <c r="D17" s="32">
        <v>3966800</v>
      </c>
      <c r="E17" s="32">
        <v>4058219</v>
      </c>
      <c r="F17" s="40">
        <f t="shared" si="0"/>
        <v>91419</v>
      </c>
      <c r="G17" s="38">
        <f t="shared" si="1"/>
        <v>2.3046032066149039E-2</v>
      </c>
      <c r="H17" s="32">
        <v>3972762</v>
      </c>
      <c r="I17" s="32">
        <v>4006076</v>
      </c>
      <c r="J17" s="32">
        <v>4128456</v>
      </c>
      <c r="K17" s="44">
        <v>122380</v>
      </c>
      <c r="L17" s="38">
        <v>3.1E-2</v>
      </c>
    </row>
    <row r="18" spans="1:12" ht="26.4">
      <c r="A18" s="45"/>
      <c r="B18" s="33" t="s">
        <v>24</v>
      </c>
      <c r="C18" s="32">
        <v>431174</v>
      </c>
      <c r="D18" s="32">
        <v>431174</v>
      </c>
      <c r="E18" s="32">
        <v>449879</v>
      </c>
      <c r="F18" s="40">
        <f t="shared" si="0"/>
        <v>18705</v>
      </c>
      <c r="G18" s="38">
        <f t="shared" si="1"/>
        <v>4.3381558257223299E-2</v>
      </c>
      <c r="H18" s="32">
        <v>431818</v>
      </c>
      <c r="I18" s="32">
        <v>435443</v>
      </c>
      <c r="J18" s="32">
        <v>452444</v>
      </c>
      <c r="K18" s="44">
        <v>17001</v>
      </c>
      <c r="L18" s="38">
        <v>3.9E-2</v>
      </c>
    </row>
    <row r="19" spans="1:12">
      <c r="A19" s="45"/>
      <c r="B19" s="33" t="s">
        <v>1</v>
      </c>
      <c r="C19" s="31">
        <v>10466188.300000001</v>
      </c>
      <c r="D19" s="31">
        <v>10466188.300000001</v>
      </c>
      <c r="E19" s="31">
        <v>10713262.699999999</v>
      </c>
      <c r="F19" s="37">
        <f t="shared" si="0"/>
        <v>247074.39999999851</v>
      </c>
      <c r="G19" s="38">
        <f t="shared" si="1"/>
        <v>2.3606913321060592E-2</v>
      </c>
      <c r="H19" s="31">
        <v>9852057.1999999993</v>
      </c>
      <c r="I19" s="31">
        <v>10088913.699999999</v>
      </c>
      <c r="J19" s="31">
        <v>10429505.300000001</v>
      </c>
      <c r="K19" s="43">
        <v>340591.6</v>
      </c>
      <c r="L19" s="38">
        <v>3.4000000000000002E-2</v>
      </c>
    </row>
    <row r="20" spans="1:12">
      <c r="A20" s="63" t="s">
        <v>94</v>
      </c>
      <c r="B20" s="33" t="s">
        <v>23</v>
      </c>
      <c r="C20" s="32"/>
      <c r="D20" s="32"/>
      <c r="E20" s="32"/>
      <c r="F20" s="37"/>
      <c r="G20" s="38"/>
      <c r="H20" s="32">
        <v>67122</v>
      </c>
      <c r="I20" s="32">
        <v>69350</v>
      </c>
      <c r="J20" s="32">
        <v>70285</v>
      </c>
      <c r="K20" s="44">
        <v>935</v>
      </c>
      <c r="L20" s="38">
        <v>1.2999999999999999E-2</v>
      </c>
    </row>
    <row r="21" spans="1:12" ht="26.4">
      <c r="A21" s="63"/>
      <c r="B21" s="33" t="s">
        <v>24</v>
      </c>
      <c r="C21" s="32"/>
      <c r="D21" s="32"/>
      <c r="E21" s="32"/>
      <c r="F21" s="37"/>
      <c r="G21" s="38"/>
      <c r="H21" s="32">
        <v>4972</v>
      </c>
      <c r="I21" s="32">
        <v>5137</v>
      </c>
      <c r="J21" s="32">
        <v>5211</v>
      </c>
      <c r="K21" s="44">
        <v>74</v>
      </c>
      <c r="L21" s="38">
        <v>1.4E-2</v>
      </c>
    </row>
    <row r="22" spans="1:12">
      <c r="A22" s="63"/>
      <c r="B22" s="33" t="s">
        <v>1</v>
      </c>
      <c r="C22" s="32"/>
      <c r="D22" s="32"/>
      <c r="E22" s="32"/>
      <c r="F22" s="37"/>
      <c r="G22" s="38"/>
      <c r="H22" s="31">
        <v>800000</v>
      </c>
      <c r="I22" s="31">
        <v>812353.9</v>
      </c>
      <c r="J22" s="31">
        <v>706148.3</v>
      </c>
      <c r="K22" s="43">
        <v>-106205.6</v>
      </c>
      <c r="L22" s="38">
        <v>-0.13100000000000001</v>
      </c>
    </row>
    <row r="23" spans="1:12">
      <c r="A23" s="63" t="s">
        <v>95</v>
      </c>
      <c r="B23" s="33" t="s">
        <v>23</v>
      </c>
      <c r="C23" s="32">
        <v>97579</v>
      </c>
      <c r="D23" s="32">
        <v>97579</v>
      </c>
      <c r="E23" s="32">
        <v>88067</v>
      </c>
      <c r="F23" s="40">
        <f t="shared" si="0"/>
        <v>-9512</v>
      </c>
      <c r="G23" s="38">
        <f t="shared" si="1"/>
        <v>-9.7479990571741865E-2</v>
      </c>
      <c r="H23" s="32">
        <v>97833</v>
      </c>
      <c r="I23" s="32">
        <v>102813</v>
      </c>
      <c r="J23" s="32">
        <v>86683</v>
      </c>
      <c r="K23" s="44">
        <v>-16130</v>
      </c>
      <c r="L23" s="38">
        <v>-0.157</v>
      </c>
    </row>
    <row r="24" spans="1:12" ht="26.4">
      <c r="A24" s="63"/>
      <c r="B24" s="33" t="s">
        <v>24</v>
      </c>
      <c r="C24" s="32">
        <v>5878</v>
      </c>
      <c r="D24" s="32">
        <v>5878</v>
      </c>
      <c r="E24" s="32">
        <v>5906</v>
      </c>
      <c r="F24" s="40">
        <f t="shared" si="0"/>
        <v>28</v>
      </c>
      <c r="G24" s="38">
        <f t="shared" si="1"/>
        <v>4.7635250085062949E-3</v>
      </c>
      <c r="H24" s="32">
        <v>5894</v>
      </c>
      <c r="I24" s="32">
        <v>6324</v>
      </c>
      <c r="J24" s="32">
        <v>6293</v>
      </c>
      <c r="K24" s="44">
        <v>-31</v>
      </c>
      <c r="L24" s="38">
        <v>-5.0000000000000001E-3</v>
      </c>
    </row>
    <row r="25" spans="1:12">
      <c r="A25" s="63"/>
      <c r="B25" s="33" t="s">
        <v>1</v>
      </c>
      <c r="C25" s="31">
        <v>161395.70000000001</v>
      </c>
      <c r="D25" s="31">
        <v>161395.70000000001</v>
      </c>
      <c r="E25" s="31">
        <v>136463.1</v>
      </c>
      <c r="F25" s="37">
        <f t="shared" si="0"/>
        <v>-24932.600000000006</v>
      </c>
      <c r="G25" s="38">
        <f t="shared" si="1"/>
        <v>-0.15448119125850318</v>
      </c>
      <c r="H25" s="31">
        <v>153910.9</v>
      </c>
      <c r="I25" s="31">
        <v>161989.5</v>
      </c>
      <c r="J25" s="31">
        <v>171866.1</v>
      </c>
      <c r="K25" s="43">
        <v>9876.6</v>
      </c>
      <c r="L25" s="38">
        <v>6.0999999999999999E-2</v>
      </c>
    </row>
    <row r="26" spans="1:12">
      <c r="A26" s="45" t="s">
        <v>25</v>
      </c>
      <c r="B26" s="33" t="s">
        <v>26</v>
      </c>
      <c r="C26" s="32">
        <v>1291041</v>
      </c>
      <c r="D26" s="32">
        <v>1291041</v>
      </c>
      <c r="E26" s="32">
        <v>1425890</v>
      </c>
      <c r="F26" s="40">
        <f t="shared" si="0"/>
        <v>134849</v>
      </c>
      <c r="G26" s="38">
        <f t="shared" si="1"/>
        <v>0.10444981995149651</v>
      </c>
      <c r="H26" s="32">
        <v>1294403</v>
      </c>
      <c r="I26" s="32">
        <v>1374246</v>
      </c>
      <c r="J26" s="32">
        <v>1452811</v>
      </c>
      <c r="K26" s="44">
        <v>78565</v>
      </c>
      <c r="L26" s="38">
        <v>5.7000000000000002E-2</v>
      </c>
    </row>
    <row r="27" spans="1:12" ht="39.6">
      <c r="A27" s="45"/>
      <c r="B27" s="33" t="s">
        <v>92</v>
      </c>
      <c r="C27" s="32">
        <v>150121</v>
      </c>
      <c r="D27" s="32">
        <v>150121</v>
      </c>
      <c r="E27" s="32">
        <v>151164</v>
      </c>
      <c r="F27" s="40">
        <f t="shared" si="0"/>
        <v>1043</v>
      </c>
      <c r="G27" s="38">
        <f t="shared" si="1"/>
        <v>6.9477288320754591E-3</v>
      </c>
      <c r="H27" s="32">
        <v>150512</v>
      </c>
      <c r="I27" s="32">
        <v>151016</v>
      </c>
      <c r="J27" s="32">
        <v>153503</v>
      </c>
      <c r="K27" s="44">
        <v>2487</v>
      </c>
      <c r="L27" s="38">
        <v>1.6E-2</v>
      </c>
    </row>
    <row r="28" spans="1:12">
      <c r="A28" s="45"/>
      <c r="B28" s="33" t="s">
        <v>1</v>
      </c>
      <c r="C28" s="31">
        <v>1789307.2</v>
      </c>
      <c r="D28" s="31">
        <v>1789307.2</v>
      </c>
      <c r="E28" s="31">
        <v>1696122.1</v>
      </c>
      <c r="F28" s="37">
        <f t="shared" si="0"/>
        <v>-93185.09999999986</v>
      </c>
      <c r="G28" s="38">
        <f t="shared" si="1"/>
        <v>-5.2078871643728847E-2</v>
      </c>
      <c r="H28" s="31">
        <v>1720352.2</v>
      </c>
      <c r="I28" s="31">
        <v>1743813.8</v>
      </c>
      <c r="J28" s="31">
        <v>1626138.4</v>
      </c>
      <c r="K28" s="43">
        <v>-117675.4</v>
      </c>
      <c r="L28" s="38">
        <v>-6.7000000000000004E-2</v>
      </c>
    </row>
    <row r="29" spans="1:12" ht="19.5" customHeight="1">
      <c r="A29" s="2" t="s">
        <v>27</v>
      </c>
    </row>
    <row r="30" spans="1:12" ht="19.5" customHeight="1">
      <c r="A30" s="2" t="s">
        <v>93</v>
      </c>
    </row>
    <row r="31" spans="1:12" s="3" customFormat="1" ht="33.75" customHeight="1">
      <c r="A31" s="1" t="s">
        <v>99</v>
      </c>
      <c r="B31" s="1"/>
      <c r="C31" s="1"/>
      <c r="D31" s="1"/>
      <c r="E31" s="1"/>
      <c r="F31" s="35"/>
      <c r="G31" s="35"/>
      <c r="H31" s="1"/>
      <c r="I31" s="1"/>
      <c r="J31" s="1"/>
      <c r="K31" s="35" t="s">
        <v>100</v>
      </c>
      <c r="L31" s="41"/>
    </row>
  </sheetData>
  <mergeCells count="21">
    <mergeCell ref="A15:A16"/>
    <mergeCell ref="A17:A19"/>
    <mergeCell ref="A20:A22"/>
    <mergeCell ref="A23:A25"/>
    <mergeCell ref="A26:A28"/>
    <mergeCell ref="A13:A14"/>
    <mergeCell ref="A2:L2"/>
    <mergeCell ref="A3:A5"/>
    <mergeCell ref="B3:G3"/>
    <mergeCell ref="H3:L3"/>
    <mergeCell ref="B4:B5"/>
    <mergeCell ref="C4:C5"/>
    <mergeCell ref="D4:D5"/>
    <mergeCell ref="E4:E5"/>
    <mergeCell ref="F4:G4"/>
    <mergeCell ref="H4:H5"/>
    <mergeCell ref="I4:I5"/>
    <mergeCell ref="J4:J5"/>
    <mergeCell ref="K4:L4"/>
    <mergeCell ref="A8:A10"/>
    <mergeCell ref="A11:A12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5"/>
  <sheetViews>
    <sheetView tabSelected="1" view="pageBreakPreview" zoomScale="85" zoomScaleSheetLayoutView="85" workbookViewId="0">
      <selection activeCell="I35" sqref="I35"/>
    </sheetView>
  </sheetViews>
  <sheetFormatPr defaultColWidth="9.109375" defaultRowHeight="14.4"/>
  <cols>
    <col min="1" max="1" width="26.6640625" style="8" customWidth="1"/>
    <col min="2" max="2" width="4.44140625" style="8" customWidth="1"/>
    <col min="3" max="3" width="11.6640625" style="8" bestFit="1" customWidth="1"/>
    <col min="4" max="4" width="7.44140625" style="8" bestFit="1" customWidth="1"/>
    <col min="5" max="5" width="10.6640625" style="8" bestFit="1" customWidth="1"/>
    <col min="6" max="6" width="7.44140625" style="8" bestFit="1" customWidth="1"/>
    <col min="7" max="7" width="10.5546875" style="8" bestFit="1" customWidth="1"/>
    <col min="8" max="8" width="7.44140625" style="8" bestFit="1" customWidth="1"/>
    <col min="9" max="9" width="11.6640625" style="8" bestFit="1" customWidth="1"/>
    <col min="10" max="10" width="7.44140625" style="8" bestFit="1" customWidth="1"/>
    <col min="11" max="11" width="10.6640625" style="8" bestFit="1" customWidth="1"/>
    <col min="12" max="12" width="7.44140625" style="8" bestFit="1" customWidth="1"/>
    <col min="13" max="16384" width="9.109375" style="8"/>
  </cols>
  <sheetData>
    <row r="1" spans="1:12" s="6" customFormat="1" ht="13.8">
      <c r="L1" s="7" t="s">
        <v>101</v>
      </c>
    </row>
    <row r="2" spans="1:12" s="6" customFormat="1" ht="39" customHeight="1">
      <c r="A2" s="64" t="s">
        <v>97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56.25" customHeight="1">
      <c r="A3" s="65" t="s">
        <v>28</v>
      </c>
      <c r="B3" s="65" t="s">
        <v>29</v>
      </c>
      <c r="C3" s="65" t="s">
        <v>30</v>
      </c>
      <c r="D3" s="66"/>
      <c r="E3" s="67" t="s">
        <v>31</v>
      </c>
      <c r="F3" s="67"/>
      <c r="G3" s="65" t="s">
        <v>32</v>
      </c>
      <c r="H3" s="65"/>
      <c r="I3" s="65" t="s">
        <v>33</v>
      </c>
      <c r="J3" s="65"/>
      <c r="K3" s="65" t="s">
        <v>34</v>
      </c>
      <c r="L3" s="68"/>
    </row>
    <row r="4" spans="1:12" ht="30.6">
      <c r="A4" s="65"/>
      <c r="B4" s="65"/>
      <c r="C4" s="9" t="s">
        <v>1</v>
      </c>
      <c r="D4" s="10" t="s">
        <v>35</v>
      </c>
      <c r="E4" s="9" t="s">
        <v>1</v>
      </c>
      <c r="F4" s="10" t="s">
        <v>35</v>
      </c>
      <c r="G4" s="9" t="s">
        <v>1</v>
      </c>
      <c r="H4" s="10" t="s">
        <v>35</v>
      </c>
      <c r="I4" s="9" t="s">
        <v>1</v>
      </c>
      <c r="J4" s="10" t="s">
        <v>35</v>
      </c>
      <c r="K4" s="9" t="s">
        <v>1</v>
      </c>
      <c r="L4" s="10" t="s">
        <v>35</v>
      </c>
    </row>
    <row r="5" spans="1:1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</row>
    <row r="6" spans="1:12" s="17" customFormat="1" ht="39.6">
      <c r="A6" s="12" t="s">
        <v>36</v>
      </c>
      <c r="B6" s="13" t="s">
        <v>37</v>
      </c>
      <c r="C6" s="14">
        <v>21683059.699999999</v>
      </c>
      <c r="D6" s="15"/>
      <c r="E6" s="14">
        <v>1359811.9</v>
      </c>
      <c r="F6" s="15"/>
      <c r="G6" s="14">
        <v>7913862.9000000004</v>
      </c>
      <c r="H6" s="15"/>
      <c r="I6" s="14">
        <v>10713262.699999999</v>
      </c>
      <c r="J6" s="15"/>
      <c r="K6" s="14">
        <v>1696122.11</v>
      </c>
      <c r="L6" s="16"/>
    </row>
    <row r="7" spans="1:12" ht="52.8">
      <c r="A7" s="9" t="s">
        <v>38</v>
      </c>
      <c r="B7" s="13" t="s">
        <v>39</v>
      </c>
      <c r="C7" s="14">
        <v>14097495.4</v>
      </c>
      <c r="D7" s="15">
        <f>C7/$C$6*100</f>
        <v>65.016172048818376</v>
      </c>
      <c r="E7" s="14">
        <v>891512.4</v>
      </c>
      <c r="F7" s="15">
        <f t="shared" ref="F7:F28" si="0">E7/$E$6*100</f>
        <v>65.561450079970626</v>
      </c>
      <c r="G7" s="14">
        <v>5872014.9000000004</v>
      </c>
      <c r="H7" s="15">
        <f>G7/$G$6*100</f>
        <v>74.199098142071691</v>
      </c>
      <c r="I7" s="14">
        <v>6594503</v>
      </c>
      <c r="J7" s="15">
        <f>I7/$I$6*100</f>
        <v>61.554571979272012</v>
      </c>
      <c r="K7" s="14">
        <v>739465.03</v>
      </c>
      <c r="L7" s="14">
        <f>K7/$K$6*100</f>
        <v>43.597393468327581</v>
      </c>
    </row>
    <row r="8" spans="1:12" s="22" customFormat="1" ht="13.2">
      <c r="A8" s="18" t="s">
        <v>40</v>
      </c>
      <c r="B8" s="19" t="s">
        <v>41</v>
      </c>
      <c r="C8" s="20">
        <v>10809977.5</v>
      </c>
      <c r="D8" s="21">
        <f>C8/$C$6*100</f>
        <v>49.854483866960898</v>
      </c>
      <c r="E8" s="20">
        <v>689763.8</v>
      </c>
      <c r="F8" s="21">
        <f t="shared" si="0"/>
        <v>50.724942177664431</v>
      </c>
      <c r="G8" s="20">
        <v>4504631.7</v>
      </c>
      <c r="H8" s="21">
        <f t="shared" ref="H8:H33" si="1">G8/$G$6*100</f>
        <v>56.9207700072742</v>
      </c>
      <c r="I8" s="20">
        <v>5049956.7</v>
      </c>
      <c r="J8" s="21">
        <f t="shared" ref="J8:J33" si="2">I8/$I$6*100</f>
        <v>47.137429944661029</v>
      </c>
      <c r="K8" s="20">
        <v>565625.38</v>
      </c>
      <c r="L8" s="14">
        <f t="shared" ref="L8:L33" si="3">K8/$K$6*100</f>
        <v>33.348152038416615</v>
      </c>
    </row>
    <row r="9" spans="1:12" s="22" customFormat="1" ht="13.2">
      <c r="A9" s="18" t="s">
        <v>42</v>
      </c>
      <c r="B9" s="19" t="s">
        <v>43</v>
      </c>
      <c r="C9" s="20">
        <v>24642.3</v>
      </c>
      <c r="D9" s="21">
        <f t="shared" ref="D9:D33" si="4">C9/$C$6*100</f>
        <v>0.11364770627827954</v>
      </c>
      <c r="E9" s="20">
        <v>585.29999999999995</v>
      </c>
      <c r="F9" s="21">
        <f t="shared" si="0"/>
        <v>4.3042717893555717E-2</v>
      </c>
      <c r="G9" s="20">
        <v>8422.9</v>
      </c>
      <c r="H9" s="21">
        <f t="shared" si="1"/>
        <v>0.10643222035094896</v>
      </c>
      <c r="I9" s="20">
        <v>14587.4</v>
      </c>
      <c r="J9" s="21">
        <f t="shared" si="2"/>
        <v>0.13616206760243077</v>
      </c>
      <c r="K9" s="20">
        <v>1046.72</v>
      </c>
      <c r="L9" s="14">
        <f t="shared" si="3"/>
        <v>6.1712537902120737E-2</v>
      </c>
    </row>
    <row r="10" spans="1:12" s="22" customFormat="1" ht="20.399999999999999">
      <c r="A10" s="18" t="s">
        <v>44</v>
      </c>
      <c r="B10" s="19" t="s">
        <v>45</v>
      </c>
      <c r="C10" s="20">
        <v>3262875.6</v>
      </c>
      <c r="D10" s="21">
        <f t="shared" si="4"/>
        <v>15.048040475579191</v>
      </c>
      <c r="E10" s="20">
        <v>201163.4</v>
      </c>
      <c r="F10" s="21">
        <f t="shared" si="0"/>
        <v>14.793472538370933</v>
      </c>
      <c r="G10" s="20">
        <v>1358960.3</v>
      </c>
      <c r="H10" s="21">
        <f t="shared" si="1"/>
        <v>17.171895914446534</v>
      </c>
      <c r="I10" s="20">
        <v>1529959</v>
      </c>
      <c r="J10" s="21">
        <f t="shared" si="2"/>
        <v>14.280980900431015</v>
      </c>
      <c r="K10" s="20">
        <v>172792.92</v>
      </c>
      <c r="L10" s="14">
        <f t="shared" si="3"/>
        <v>10.18752830242865</v>
      </c>
    </row>
    <row r="11" spans="1:12" ht="39.6">
      <c r="A11" s="12" t="s">
        <v>46</v>
      </c>
      <c r="B11" s="13" t="s">
        <v>47</v>
      </c>
      <c r="C11" s="14">
        <v>2842468.3</v>
      </c>
      <c r="D11" s="15">
        <f t="shared" si="4"/>
        <v>13.109166046339851</v>
      </c>
      <c r="E11" s="14">
        <v>363672.9</v>
      </c>
      <c r="F11" s="15">
        <f t="shared" si="0"/>
        <v>26.744353391818386</v>
      </c>
      <c r="G11" s="14">
        <v>683953.8</v>
      </c>
      <c r="H11" s="15">
        <f t="shared" si="1"/>
        <v>8.6424772407922301</v>
      </c>
      <c r="I11" s="14">
        <v>1513498.2</v>
      </c>
      <c r="J11" s="15">
        <f t="shared" si="2"/>
        <v>14.127332096505018</v>
      </c>
      <c r="K11" s="14">
        <v>281343.40999999997</v>
      </c>
      <c r="L11" s="14">
        <f t="shared" si="3"/>
        <v>16.58745018069483</v>
      </c>
    </row>
    <row r="12" spans="1:12" s="22" customFormat="1" ht="13.2">
      <c r="A12" s="18" t="s">
        <v>48</v>
      </c>
      <c r="B12" s="19" t="s">
        <v>49</v>
      </c>
      <c r="C12" s="20">
        <v>68174.399999999994</v>
      </c>
      <c r="D12" s="21">
        <f t="shared" si="4"/>
        <v>0.31441319141873686</v>
      </c>
      <c r="E12" s="20">
        <v>4338.1000000000004</v>
      </c>
      <c r="F12" s="21">
        <f t="shared" si="0"/>
        <v>0.31902206474292516</v>
      </c>
      <c r="G12" s="20">
        <v>31546.400000000001</v>
      </c>
      <c r="H12" s="21">
        <f t="shared" si="1"/>
        <v>0.39862201807918612</v>
      </c>
      <c r="I12" s="20">
        <v>25469.4</v>
      </c>
      <c r="J12" s="21">
        <f t="shared" si="2"/>
        <v>0.2377370994552388</v>
      </c>
      <c r="K12" s="20">
        <v>6820.53</v>
      </c>
      <c r="L12" s="14">
        <f t="shared" si="3"/>
        <v>0.4021249389880307</v>
      </c>
    </row>
    <row r="13" spans="1:12" s="22" customFormat="1" ht="13.2">
      <c r="A13" s="18" t="s">
        <v>50</v>
      </c>
      <c r="B13" s="19" t="s">
        <v>51</v>
      </c>
      <c r="C13" s="20">
        <v>340079.6</v>
      </c>
      <c r="D13" s="21">
        <f t="shared" si="4"/>
        <v>1.568411491298896</v>
      </c>
      <c r="E13" s="20">
        <v>281772</v>
      </c>
      <c r="F13" s="21">
        <f t="shared" si="0"/>
        <v>20.721395363579333</v>
      </c>
      <c r="G13" s="20">
        <v>50143.8</v>
      </c>
      <c r="H13" s="21">
        <f t="shared" si="1"/>
        <v>0.63361977119922053</v>
      </c>
      <c r="I13" s="20">
        <v>4542.8999999999996</v>
      </c>
      <c r="J13" s="21">
        <f t="shared" si="2"/>
        <v>4.2404448833313867E-2</v>
      </c>
      <c r="K13" s="20">
        <v>3620.86</v>
      </c>
      <c r="L13" s="14">
        <f t="shared" si="3"/>
        <v>0.21347873355651259</v>
      </c>
    </row>
    <row r="14" spans="1:12" s="22" customFormat="1" ht="13.2">
      <c r="A14" s="18" t="s">
        <v>52</v>
      </c>
      <c r="B14" s="19" t="s">
        <v>53</v>
      </c>
      <c r="C14" s="20">
        <v>876979.19999999995</v>
      </c>
      <c r="D14" s="21">
        <f t="shared" si="4"/>
        <v>4.0445362053769554</v>
      </c>
      <c r="E14" s="20">
        <v>38188.199999999997</v>
      </c>
      <c r="F14" s="21">
        <f t="shared" si="0"/>
        <v>2.8083443011492988</v>
      </c>
      <c r="G14" s="20">
        <v>304532.59999999998</v>
      </c>
      <c r="H14" s="21">
        <f t="shared" si="1"/>
        <v>3.8480904186500369</v>
      </c>
      <c r="I14" s="20">
        <v>417644.5</v>
      </c>
      <c r="J14" s="21">
        <f t="shared" si="2"/>
        <v>3.8983875565750856</v>
      </c>
      <c r="K14" s="20">
        <v>116613.94</v>
      </c>
      <c r="L14" s="14">
        <f t="shared" si="3"/>
        <v>6.8753269185318269</v>
      </c>
    </row>
    <row r="15" spans="1:12" s="22" customFormat="1" ht="20.399999999999999">
      <c r="A15" s="18" t="s">
        <v>54</v>
      </c>
      <c r="B15" s="19" t="s">
        <v>55</v>
      </c>
      <c r="C15" s="20">
        <v>118517.4</v>
      </c>
      <c r="D15" s="21">
        <f t="shared" si="4"/>
        <v>0.5465898339061438</v>
      </c>
      <c r="E15" s="20">
        <v>29069.4</v>
      </c>
      <c r="F15" s="21">
        <f t="shared" si="0"/>
        <v>2.137751552255132</v>
      </c>
      <c r="G15" s="20">
        <v>18195.2</v>
      </c>
      <c r="H15" s="21">
        <f t="shared" si="1"/>
        <v>0.22991553214802346</v>
      </c>
      <c r="I15" s="20">
        <v>23863.8</v>
      </c>
      <c r="J15" s="21">
        <f t="shared" si="2"/>
        <v>0.22275006847353793</v>
      </c>
      <c r="K15" s="20">
        <v>47388.97</v>
      </c>
      <c r="L15" s="14">
        <f t="shared" si="3"/>
        <v>2.7939598051699237</v>
      </c>
    </row>
    <row r="16" spans="1:12" s="22" customFormat="1" ht="20.399999999999999">
      <c r="A16" s="18" t="s">
        <v>56</v>
      </c>
      <c r="B16" s="19" t="s">
        <v>57</v>
      </c>
      <c r="C16" s="20">
        <v>386385</v>
      </c>
      <c r="D16" s="21">
        <f t="shared" si="4"/>
        <v>1.7819671455315873</v>
      </c>
      <c r="E16" s="20">
        <v>4530.3</v>
      </c>
      <c r="F16" s="21">
        <f t="shared" si="0"/>
        <v>0.33315637258359043</v>
      </c>
      <c r="G16" s="20">
        <v>115014.5</v>
      </c>
      <c r="H16" s="21">
        <f t="shared" si="1"/>
        <v>1.4533294479994086</v>
      </c>
      <c r="I16" s="20">
        <v>222665.8</v>
      </c>
      <c r="J16" s="21">
        <f t="shared" si="2"/>
        <v>2.0784125829379692</v>
      </c>
      <c r="K16" s="20">
        <v>44174.34</v>
      </c>
      <c r="L16" s="14">
        <f t="shared" si="3"/>
        <v>2.6044315877705291</v>
      </c>
    </row>
    <row r="17" spans="1:12" s="22" customFormat="1" ht="13.2">
      <c r="A17" s="18" t="s">
        <v>58</v>
      </c>
      <c r="B17" s="19" t="s">
        <v>59</v>
      </c>
      <c r="C17" s="20">
        <v>1052332.7</v>
      </c>
      <c r="D17" s="21">
        <f t="shared" si="4"/>
        <v>4.8532481788075321</v>
      </c>
      <c r="E17" s="20">
        <v>5774.9</v>
      </c>
      <c r="F17" s="21">
        <f t="shared" si="0"/>
        <v>0.42468373750810684</v>
      </c>
      <c r="G17" s="20">
        <v>164521.29999999999</v>
      </c>
      <c r="H17" s="21">
        <f t="shared" si="1"/>
        <v>2.0789000527163539</v>
      </c>
      <c r="I17" s="20">
        <v>819311.7</v>
      </c>
      <c r="J17" s="21">
        <f t="shared" si="2"/>
        <v>7.6476394068074143</v>
      </c>
      <c r="K17" s="20">
        <v>62724.76</v>
      </c>
      <c r="L17" s="14">
        <f t="shared" si="3"/>
        <v>3.6981276070978168</v>
      </c>
    </row>
    <row r="18" spans="1:12" s="22" customFormat="1" ht="13.2">
      <c r="A18" s="18" t="s">
        <v>60</v>
      </c>
      <c r="B18" s="19" t="s">
        <v>61</v>
      </c>
      <c r="C18" s="20">
        <v>79845.399999999994</v>
      </c>
      <c r="D18" s="21">
        <f t="shared" si="4"/>
        <v>0.36823862086216547</v>
      </c>
      <c r="E18" s="20">
        <v>284.39999999999998</v>
      </c>
      <c r="F18" s="21">
        <f t="shared" si="0"/>
        <v>2.0914657387540146E-2</v>
      </c>
      <c r="G18" s="20">
        <v>38860.6</v>
      </c>
      <c r="H18" s="21">
        <f t="shared" si="1"/>
        <v>0.49104464521365404</v>
      </c>
      <c r="I18" s="20">
        <v>33890</v>
      </c>
      <c r="J18" s="21">
        <f t="shared" si="2"/>
        <v>0.31633687093288582</v>
      </c>
      <c r="K18" s="20">
        <v>6810.5</v>
      </c>
      <c r="L18" s="14">
        <f t="shared" si="3"/>
        <v>0.40153359005502265</v>
      </c>
    </row>
    <row r="19" spans="1:12">
      <c r="A19" s="12" t="s">
        <v>62</v>
      </c>
      <c r="B19" s="13" t="s">
        <v>63</v>
      </c>
      <c r="C19" s="14">
        <v>4100.6000000000004</v>
      </c>
      <c r="D19" s="34">
        <f t="shared" si="4"/>
        <v>1.8911537655361438E-2</v>
      </c>
      <c r="E19" s="14">
        <v>676.1</v>
      </c>
      <c r="F19" s="15">
        <f t="shared" si="0"/>
        <v>4.9720112024317489E-2</v>
      </c>
      <c r="G19" s="14">
        <v>782.4</v>
      </c>
      <c r="H19" s="15">
        <f t="shared" si="1"/>
        <v>9.8864487531114542E-3</v>
      </c>
      <c r="I19" s="14">
        <v>2642.1</v>
      </c>
      <c r="J19" s="15">
        <f t="shared" si="2"/>
        <v>2.466195475632274E-2</v>
      </c>
      <c r="K19" s="14">
        <v>0</v>
      </c>
      <c r="L19" s="14">
        <f t="shared" si="3"/>
        <v>0</v>
      </c>
    </row>
    <row r="20" spans="1:12">
      <c r="A20" s="12" t="s">
        <v>64</v>
      </c>
      <c r="B20" s="13" t="s">
        <v>65</v>
      </c>
      <c r="C20" s="14">
        <v>263514.40000000002</v>
      </c>
      <c r="D20" s="15">
        <f t="shared" si="4"/>
        <v>1.2153008092303508</v>
      </c>
      <c r="E20" s="14">
        <v>6368.4</v>
      </c>
      <c r="F20" s="15">
        <f t="shared" si="0"/>
        <v>0.46832947998175334</v>
      </c>
      <c r="G20" s="14">
        <v>72781.100000000006</v>
      </c>
      <c r="H20" s="15">
        <f t="shared" si="1"/>
        <v>0.91966591940833353</v>
      </c>
      <c r="I20" s="14">
        <v>151137.79999999999</v>
      </c>
      <c r="J20" s="15">
        <f t="shared" si="2"/>
        <v>1.4107541673555712</v>
      </c>
      <c r="K20" s="14">
        <v>33227.11</v>
      </c>
      <c r="L20" s="14">
        <f t="shared" si="3"/>
        <v>1.9590045907720641</v>
      </c>
    </row>
    <row r="21" spans="1:12" ht="39.6">
      <c r="A21" s="12" t="s">
        <v>66</v>
      </c>
      <c r="B21" s="13" t="s">
        <v>67</v>
      </c>
      <c r="C21" s="14">
        <v>4475481</v>
      </c>
      <c r="D21" s="15">
        <f t="shared" si="4"/>
        <v>20.640449557956067</v>
      </c>
      <c r="E21" s="14">
        <v>97582</v>
      </c>
      <c r="F21" s="15">
        <f t="shared" si="0"/>
        <v>7.1761395822466341</v>
      </c>
      <c r="G21" s="14">
        <v>1284330.8</v>
      </c>
      <c r="H21" s="15">
        <f t="shared" si="1"/>
        <v>16.228873512580059</v>
      </c>
      <c r="I21" s="14">
        <v>2451481.6000000001</v>
      </c>
      <c r="J21" s="15">
        <f t="shared" si="2"/>
        <v>22.882679802111081</v>
      </c>
      <c r="K21" s="14">
        <v>642086.56999999995</v>
      </c>
      <c r="L21" s="14">
        <f t="shared" si="3"/>
        <v>37.856152349785702</v>
      </c>
    </row>
    <row r="22" spans="1:12" s="22" customFormat="1" ht="36">
      <c r="A22" s="23" t="s">
        <v>68</v>
      </c>
      <c r="B22" s="19" t="s">
        <v>69</v>
      </c>
      <c r="C22" s="20">
        <v>219224.6</v>
      </c>
      <c r="D22" s="21">
        <f t="shared" si="4"/>
        <v>1.0110408910602224</v>
      </c>
      <c r="E22" s="20">
        <v>1049</v>
      </c>
      <c r="F22" s="21">
        <f t="shared" si="0"/>
        <v>7.714302250186221E-2</v>
      </c>
      <c r="G22" s="20">
        <v>82855.7</v>
      </c>
      <c r="H22" s="21">
        <f t="shared" si="1"/>
        <v>1.0469691103696019</v>
      </c>
      <c r="I22" s="20">
        <v>120559.6</v>
      </c>
      <c r="J22" s="21">
        <f t="shared" si="2"/>
        <v>1.125330381378588</v>
      </c>
      <c r="K22" s="20">
        <v>14760.32</v>
      </c>
      <c r="L22" s="14">
        <f t="shared" si="3"/>
        <v>0.87023923059407549</v>
      </c>
    </row>
    <row r="23" spans="1:12" s="22" customFormat="1" ht="13.2">
      <c r="A23" s="18" t="s">
        <v>70</v>
      </c>
      <c r="B23" s="19" t="s">
        <v>71</v>
      </c>
      <c r="C23" s="20">
        <v>50036.9</v>
      </c>
      <c r="D23" s="21">
        <f t="shared" si="4"/>
        <v>0.23076494135188863</v>
      </c>
      <c r="E23" s="20">
        <v>707.2</v>
      </c>
      <c r="F23" s="21">
        <f t="shared" si="0"/>
        <v>5.2007193053686326E-2</v>
      </c>
      <c r="G23" s="20">
        <v>23408.6</v>
      </c>
      <c r="H23" s="21">
        <f t="shared" si="1"/>
        <v>0.2957923367613558</v>
      </c>
      <c r="I23" s="20">
        <v>22669.3</v>
      </c>
      <c r="J23" s="21">
        <f t="shared" si="2"/>
        <v>0.21160033721566449</v>
      </c>
      <c r="K23" s="20">
        <v>3251.84</v>
      </c>
      <c r="L23" s="14">
        <f t="shared" si="3"/>
        <v>0.19172204529542983</v>
      </c>
    </row>
    <row r="24" spans="1:12" s="22" customFormat="1" ht="13.2">
      <c r="A24" s="18" t="s">
        <v>72</v>
      </c>
      <c r="B24" s="19" t="s">
        <v>73</v>
      </c>
      <c r="C24" s="20">
        <v>12646.6</v>
      </c>
      <c r="D24" s="21">
        <f t="shared" si="4"/>
        <v>5.8324794447713491E-2</v>
      </c>
      <c r="E24" s="20">
        <v>0</v>
      </c>
      <c r="F24" s="21">
        <f t="shared" si="0"/>
        <v>0</v>
      </c>
      <c r="G24" s="20">
        <v>3596.5</v>
      </c>
      <c r="H24" s="21">
        <f t="shared" si="1"/>
        <v>4.5445568686816651E-2</v>
      </c>
      <c r="I24" s="20">
        <v>8985.7000000000007</v>
      </c>
      <c r="J24" s="21">
        <f t="shared" si="2"/>
        <v>8.3874541786415832E-2</v>
      </c>
      <c r="K24" s="20">
        <v>64.510000000000005</v>
      </c>
      <c r="L24" s="14">
        <f t="shared" si="3"/>
        <v>3.8033818213713396E-3</v>
      </c>
    </row>
    <row r="25" spans="1:12" s="22" customFormat="1" ht="13.2">
      <c r="A25" s="18" t="s">
        <v>74</v>
      </c>
      <c r="B25" s="19" t="s">
        <v>75</v>
      </c>
      <c r="C25" s="20">
        <v>156541</v>
      </c>
      <c r="D25" s="21">
        <f t="shared" si="4"/>
        <v>0.72195069407109547</v>
      </c>
      <c r="E25" s="20">
        <v>341.8</v>
      </c>
      <c r="F25" s="21">
        <f t="shared" si="0"/>
        <v>2.5135829448175887E-2</v>
      </c>
      <c r="G25" s="20">
        <v>55850.6</v>
      </c>
      <c r="H25" s="21">
        <f t="shared" si="1"/>
        <v>0.7057312049214296</v>
      </c>
      <c r="I25" s="20">
        <v>88904.6</v>
      </c>
      <c r="J25" s="21">
        <f t="shared" si="2"/>
        <v>0.82985550237650774</v>
      </c>
      <c r="K25" s="20">
        <v>11443.97</v>
      </c>
      <c r="L25" s="14">
        <f t="shared" si="3"/>
        <v>0.67471380347727439</v>
      </c>
    </row>
    <row r="26" spans="1:12" s="27" customFormat="1" ht="48">
      <c r="A26" s="23" t="s">
        <v>76</v>
      </c>
      <c r="B26" s="24" t="s">
        <v>77</v>
      </c>
      <c r="C26" s="25">
        <v>4256256.4000000004</v>
      </c>
      <c r="D26" s="26">
        <f t="shared" si="4"/>
        <v>19.629408666895845</v>
      </c>
      <c r="E26" s="25">
        <v>96533</v>
      </c>
      <c r="F26" s="26">
        <f t="shared" si="0"/>
        <v>7.0989965597447702</v>
      </c>
      <c r="G26" s="25">
        <v>1201475.1000000001</v>
      </c>
      <c r="H26" s="26">
        <f t="shared" si="1"/>
        <v>15.181904402210456</v>
      </c>
      <c r="I26" s="25">
        <v>2330922</v>
      </c>
      <c r="J26" s="26">
        <f t="shared" si="2"/>
        <v>21.757349420732492</v>
      </c>
      <c r="K26" s="25">
        <v>627326.24</v>
      </c>
      <c r="L26" s="14">
        <f t="shared" si="3"/>
        <v>36.98591252961144</v>
      </c>
    </row>
    <row r="27" spans="1:12" s="22" customFormat="1" ht="13.2">
      <c r="A27" s="18" t="s">
        <v>78</v>
      </c>
      <c r="B27" s="19" t="s">
        <v>79</v>
      </c>
      <c r="C27" s="20">
        <v>2069283</v>
      </c>
      <c r="D27" s="21">
        <f t="shared" si="4"/>
        <v>9.5433164351800404</v>
      </c>
      <c r="E27" s="20">
        <v>31421.1</v>
      </c>
      <c r="F27" s="21">
        <f t="shared" si="0"/>
        <v>2.3106945894502027</v>
      </c>
      <c r="G27" s="20">
        <v>285192.2</v>
      </c>
      <c r="H27" s="21">
        <f t="shared" si="1"/>
        <v>3.6037040773097044</v>
      </c>
      <c r="I27" s="20">
        <v>1276741.6000000001</v>
      </c>
      <c r="J27" s="21">
        <f t="shared" si="2"/>
        <v>11.917392821889825</v>
      </c>
      <c r="K27" s="20">
        <v>475928.04</v>
      </c>
      <c r="L27" s="14">
        <f t="shared" si="3"/>
        <v>28.059774540643183</v>
      </c>
    </row>
    <row r="28" spans="1:12" s="22" customFormat="1" ht="13.2">
      <c r="A28" s="18" t="s">
        <v>72</v>
      </c>
      <c r="B28" s="19" t="s">
        <v>80</v>
      </c>
      <c r="C28" s="20">
        <v>199525.2</v>
      </c>
      <c r="D28" s="21">
        <f t="shared" si="4"/>
        <v>0.92018932180498503</v>
      </c>
      <c r="E28" s="20">
        <v>74.3</v>
      </c>
      <c r="F28" s="21">
        <f t="shared" si="0"/>
        <v>5.4639910122863322E-3</v>
      </c>
      <c r="G28" s="20">
        <v>96901.5</v>
      </c>
      <c r="H28" s="21">
        <f t="shared" si="1"/>
        <v>1.2244525995010602</v>
      </c>
      <c r="I28" s="20">
        <v>87123</v>
      </c>
      <c r="J28" s="21">
        <f t="shared" si="2"/>
        <v>0.81322564786915941</v>
      </c>
      <c r="K28" s="20">
        <v>15426.52</v>
      </c>
      <c r="L28" s="14">
        <f t="shared" si="3"/>
        <v>0.90951706301381807</v>
      </c>
    </row>
    <row r="29" spans="1:12" s="22" customFormat="1" ht="13.2">
      <c r="A29" s="18" t="s">
        <v>81</v>
      </c>
      <c r="B29" s="19" t="s">
        <v>82</v>
      </c>
      <c r="C29" s="20">
        <v>76889.100000000006</v>
      </c>
      <c r="D29" s="21">
        <f t="shared" si="4"/>
        <v>0.35460447493948472</v>
      </c>
      <c r="E29" s="21" t="s">
        <v>83</v>
      </c>
      <c r="F29" s="21" t="s">
        <v>83</v>
      </c>
      <c r="G29" s="20">
        <v>138.19999999999999</v>
      </c>
      <c r="H29" s="21">
        <f t="shared" si="1"/>
        <v>1.7463026810838483E-3</v>
      </c>
      <c r="I29" s="20">
        <v>76720</v>
      </c>
      <c r="J29" s="21">
        <f t="shared" si="2"/>
        <v>0.71612170958899379</v>
      </c>
      <c r="K29" s="20">
        <v>30.86</v>
      </c>
      <c r="L29" s="14">
        <f t="shared" si="3"/>
        <v>1.8194444738415677E-3</v>
      </c>
    </row>
    <row r="30" spans="1:12" s="22" customFormat="1" ht="20.399999999999999">
      <c r="A30" s="18" t="s">
        <v>84</v>
      </c>
      <c r="B30" s="19" t="s">
        <v>85</v>
      </c>
      <c r="C30" s="20">
        <v>770997.2</v>
      </c>
      <c r="D30" s="21">
        <f t="shared" si="4"/>
        <v>3.5557583231669097</v>
      </c>
      <c r="E30" s="20">
        <v>125.5</v>
      </c>
      <c r="F30" s="21">
        <f>E30/$E$6*100</f>
        <v>9.2292176587070607E-3</v>
      </c>
      <c r="G30" s="20">
        <v>543457.19999999995</v>
      </c>
      <c r="H30" s="21">
        <f t="shared" si="1"/>
        <v>6.8671545977881419</v>
      </c>
      <c r="I30" s="20">
        <v>189226</v>
      </c>
      <c r="J30" s="21">
        <f t="shared" si="2"/>
        <v>1.7662779799098927</v>
      </c>
      <c r="K30" s="20">
        <v>38188.51</v>
      </c>
      <c r="L30" s="14">
        <f t="shared" si="3"/>
        <v>2.2515189074447006</v>
      </c>
    </row>
    <row r="31" spans="1:12" s="22" customFormat="1" ht="13.2">
      <c r="A31" s="18" t="s">
        <v>86</v>
      </c>
      <c r="B31" s="19" t="s">
        <v>87</v>
      </c>
      <c r="C31" s="20">
        <v>178480.6</v>
      </c>
      <c r="D31" s="21">
        <f t="shared" si="4"/>
        <v>0.82313383106167437</v>
      </c>
      <c r="E31" s="20">
        <v>57346.7</v>
      </c>
      <c r="F31" s="21">
        <f>E31/$E$6*100</f>
        <v>4.2172524008651493</v>
      </c>
      <c r="G31" s="20">
        <v>52858.7</v>
      </c>
      <c r="H31" s="21">
        <f t="shared" si="1"/>
        <v>0.66792539456300148</v>
      </c>
      <c r="I31" s="20">
        <v>54258</v>
      </c>
      <c r="J31" s="21">
        <f t="shared" si="2"/>
        <v>0.50645635712825376</v>
      </c>
      <c r="K31" s="20">
        <v>14017.2</v>
      </c>
      <c r="L31" s="14">
        <f t="shared" si="3"/>
        <v>0.8264263473341551</v>
      </c>
    </row>
    <row r="32" spans="1:12" s="22" customFormat="1" ht="13.2">
      <c r="A32" s="18" t="s">
        <v>88</v>
      </c>
      <c r="B32" s="19" t="s">
        <v>89</v>
      </c>
      <c r="C32" s="20">
        <v>17627.099999999999</v>
      </c>
      <c r="D32" s="21">
        <f t="shared" si="4"/>
        <v>8.1294338732093241E-2</v>
      </c>
      <c r="E32" s="20">
        <v>917</v>
      </c>
      <c r="F32" s="21">
        <f>E32/$E$6*100</f>
        <v>6.7435797554058763E-2</v>
      </c>
      <c r="G32" s="20">
        <v>5427.7</v>
      </c>
      <c r="H32" s="21">
        <f t="shared" si="1"/>
        <v>6.8584711013884261E-2</v>
      </c>
      <c r="I32" s="20">
        <v>9930.7999999999993</v>
      </c>
      <c r="J32" s="21">
        <f t="shared" si="2"/>
        <v>9.2696317434650413E-2</v>
      </c>
      <c r="K32" s="20">
        <v>1351.72</v>
      </c>
      <c r="L32" s="14">
        <f t="shared" si="3"/>
        <v>7.9694733771261309E-2</v>
      </c>
    </row>
    <row r="33" spans="1:12" s="22" customFormat="1" ht="13.2">
      <c r="A33" s="18" t="s">
        <v>90</v>
      </c>
      <c r="B33" s="19" t="s">
        <v>91</v>
      </c>
      <c r="C33" s="20">
        <v>943454.1</v>
      </c>
      <c r="D33" s="21">
        <f t="shared" si="4"/>
        <v>4.3511114808211317</v>
      </c>
      <c r="E33" s="20">
        <v>6648.5</v>
      </c>
      <c r="F33" s="21">
        <f>E33/$E$6*100</f>
        <v>0.48892791716266049</v>
      </c>
      <c r="G33" s="20">
        <v>217499.6</v>
      </c>
      <c r="H33" s="21">
        <f t="shared" si="1"/>
        <v>2.748336719353579</v>
      </c>
      <c r="I33" s="20">
        <v>636922.6</v>
      </c>
      <c r="J33" s="21">
        <f t="shared" si="2"/>
        <v>5.9451785869117169</v>
      </c>
      <c r="K33" s="20">
        <v>82383.41</v>
      </c>
      <c r="L33" s="14">
        <f t="shared" si="3"/>
        <v>4.8571626720908672</v>
      </c>
    </row>
    <row r="35" spans="1:12" s="29" customFormat="1">
      <c r="A35" s="28" t="s">
        <v>99</v>
      </c>
      <c r="L35" s="30" t="s">
        <v>100</v>
      </c>
    </row>
  </sheetData>
  <mergeCells count="8">
    <mergeCell ref="A2:L2"/>
    <mergeCell ref="A3:A4"/>
    <mergeCell ref="B3:B4"/>
    <mergeCell ref="C3:D3"/>
    <mergeCell ref="E3:F3"/>
    <mergeCell ref="G3:H3"/>
    <mergeCell ref="I3:J3"/>
    <mergeCell ref="K3:L3"/>
  </mergeCells>
  <pageMargins left="0.59055118110236227" right="0.39370078740157483" top="0.39370078740157483" bottom="0.39370078740157483" header="0" footer="0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анализ формир.терпрогр 2017(8)</vt:lpstr>
      <vt:lpstr>Анализ расход ТПГГ2017</vt:lpstr>
    </vt:vector>
  </TitlesOfParts>
  <Company>Контрольно-счетная палата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</dc:creator>
  <cp:lastModifiedBy>Жирков</cp:lastModifiedBy>
  <cp:lastPrinted>2018-04-13T10:12:48Z</cp:lastPrinted>
  <dcterms:created xsi:type="dcterms:W3CDTF">2018-03-27T11:58:23Z</dcterms:created>
  <dcterms:modified xsi:type="dcterms:W3CDTF">2018-04-13T10:13:39Z</dcterms:modified>
</cp:coreProperties>
</file>