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Январь - июнь 2018" sheetId="1" r:id="rId1"/>
  </sheets>
  <externalReferences>
    <externalReference r:id="rId2"/>
  </externalReferences>
  <definedNames>
    <definedName name="_xlnm.Print_Titles" localSheetId="0">'Январь - июнь 2018'!$A:$B,'Январь - июнь 2018'!$4:$5</definedName>
  </definedNames>
  <calcPr calcId="125725"/>
  <fileRecoveryPr repairLoad="1"/>
</workbook>
</file>

<file path=xl/calcChain.xml><?xml version="1.0" encoding="utf-8"?>
<calcChain xmlns="http://schemas.openxmlformats.org/spreadsheetml/2006/main">
  <c r="BU39" i="1"/>
  <c r="BV35"/>
  <c r="BV30"/>
  <c r="BV18"/>
  <c r="BN29"/>
  <c r="AH29"/>
  <c r="AD6"/>
  <c r="BX40" l="1"/>
  <c r="BX41"/>
  <c r="BX42"/>
  <c r="BX43"/>
  <c r="BX44"/>
  <c r="BX39"/>
  <c r="BX7"/>
  <c r="BX8"/>
  <c r="BX9"/>
  <c r="BX10"/>
  <c r="BX11"/>
  <c r="BX12"/>
  <c r="BX13"/>
  <c r="BX14"/>
  <c r="BX15"/>
  <c r="BX16"/>
  <c r="BX17"/>
  <c r="BX18"/>
  <c r="BX19"/>
  <c r="BX20"/>
  <c r="BX21"/>
  <c r="BX22"/>
  <c r="BX23"/>
  <c r="BX24"/>
  <c r="BX25"/>
  <c r="BX26"/>
  <c r="BX27"/>
  <c r="BX28"/>
  <c r="BX29"/>
  <c r="BX30"/>
  <c r="BX31"/>
  <c r="BX32"/>
  <c r="BX33"/>
  <c r="BX34"/>
  <c r="BX35"/>
  <c r="BX36"/>
  <c r="BX37"/>
  <c r="BX6"/>
  <c r="BT7"/>
  <c r="BT8"/>
  <c r="BT9"/>
  <c r="BT10"/>
  <c r="BT11"/>
  <c r="BT12"/>
  <c r="BT13"/>
  <c r="BT14"/>
  <c r="BT15"/>
  <c r="BT16"/>
  <c r="BT17"/>
  <c r="BT18"/>
  <c r="BT19"/>
  <c r="BT20"/>
  <c r="BT21"/>
  <c r="BT22"/>
  <c r="BT23"/>
  <c r="BT24"/>
  <c r="BT25"/>
  <c r="BT26"/>
  <c r="BT27"/>
  <c r="BT28"/>
  <c r="BT29"/>
  <c r="BT30"/>
  <c r="BT31"/>
  <c r="BT32"/>
  <c r="BT33"/>
  <c r="BT34"/>
  <c r="BT35"/>
  <c r="BT36"/>
  <c r="BT37"/>
  <c r="BT6"/>
  <c r="BT40"/>
  <c r="BT41"/>
  <c r="BT42"/>
  <c r="BT43"/>
  <c r="BT44"/>
  <c r="BT39"/>
  <c r="BP40"/>
  <c r="BP41"/>
  <c r="BP42"/>
  <c r="BP43"/>
  <c r="BP44"/>
  <c r="BP39"/>
  <c r="BP7"/>
  <c r="BP8"/>
  <c r="BP9"/>
  <c r="BP10"/>
  <c r="BP11"/>
  <c r="BP12"/>
  <c r="BP13"/>
  <c r="BP14"/>
  <c r="BP15"/>
  <c r="BP16"/>
  <c r="BP17"/>
  <c r="BP18"/>
  <c r="BP19"/>
  <c r="BP20"/>
  <c r="BP21"/>
  <c r="BP22"/>
  <c r="BP23"/>
  <c r="BP24"/>
  <c r="BP25"/>
  <c r="BP26"/>
  <c r="BP27"/>
  <c r="BP28"/>
  <c r="BP29"/>
  <c r="BP30"/>
  <c r="BP31"/>
  <c r="BP32"/>
  <c r="BP33"/>
  <c r="BP34"/>
  <c r="BP35"/>
  <c r="BP36"/>
  <c r="BP37"/>
  <c r="BP6"/>
  <c r="BL40"/>
  <c r="BL41"/>
  <c r="BL42"/>
  <c r="BL43"/>
  <c r="BL44"/>
  <c r="BL39"/>
  <c r="BL45" s="1"/>
  <c r="BL7"/>
  <c r="BL8"/>
  <c r="BL9"/>
  <c r="BL10"/>
  <c r="BL11"/>
  <c r="BL12"/>
  <c r="BL13"/>
  <c r="BL14"/>
  <c r="BL15"/>
  <c r="BL16"/>
  <c r="BL17"/>
  <c r="BL18"/>
  <c r="BL19"/>
  <c r="BL20"/>
  <c r="BL21"/>
  <c r="BL22"/>
  <c r="BL23"/>
  <c r="BL24"/>
  <c r="BL25"/>
  <c r="BL26"/>
  <c r="BL27"/>
  <c r="BL28"/>
  <c r="BL29"/>
  <c r="BL30"/>
  <c r="BL31"/>
  <c r="BL32"/>
  <c r="BL33"/>
  <c r="BL34"/>
  <c r="BL35"/>
  <c r="BL36"/>
  <c r="BL37"/>
  <c r="BL6"/>
  <c r="BH40"/>
  <c r="BH41"/>
  <c r="BH42"/>
  <c r="BH43"/>
  <c r="BH44"/>
  <c r="BH39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6"/>
  <c r="BD40"/>
  <c r="BD41"/>
  <c r="BD42"/>
  <c r="BD43"/>
  <c r="BD44"/>
  <c r="BD39"/>
  <c r="BD7"/>
  <c r="BD8"/>
  <c r="BD9"/>
  <c r="BD10"/>
  <c r="BD11"/>
  <c r="BD12"/>
  <c r="BD13"/>
  <c r="BD14"/>
  <c r="BD15"/>
  <c r="BD16"/>
  <c r="BD17"/>
  <c r="BD18"/>
  <c r="BD19"/>
  <c r="BD20"/>
  <c r="BD21"/>
  <c r="BD22"/>
  <c r="BD23"/>
  <c r="BD24"/>
  <c r="BD25"/>
  <c r="BD26"/>
  <c r="BD27"/>
  <c r="BD28"/>
  <c r="BD29"/>
  <c r="BD30"/>
  <c r="BD31"/>
  <c r="BD32"/>
  <c r="BD33"/>
  <c r="BD34"/>
  <c r="BD35"/>
  <c r="BD36"/>
  <c r="BD37"/>
  <c r="BD6"/>
  <c r="AZ40"/>
  <c r="AZ41"/>
  <c r="AZ42"/>
  <c r="AZ43"/>
  <c r="AZ44"/>
  <c r="AZ39"/>
  <c r="AZ7"/>
  <c r="AZ8"/>
  <c r="AZ9"/>
  <c r="AZ10"/>
  <c r="AZ11"/>
  <c r="AZ12"/>
  <c r="AZ13"/>
  <c r="AZ14"/>
  <c r="AZ15"/>
  <c r="AZ16"/>
  <c r="AZ17"/>
  <c r="AZ18"/>
  <c r="AZ19"/>
  <c r="AZ20"/>
  <c r="AZ21"/>
  <c r="AZ22"/>
  <c r="AZ23"/>
  <c r="AZ24"/>
  <c r="AZ25"/>
  <c r="AZ26"/>
  <c r="AZ27"/>
  <c r="AZ28"/>
  <c r="AZ29"/>
  <c r="AZ30"/>
  <c r="AZ31"/>
  <c r="AZ32"/>
  <c r="AZ33"/>
  <c r="AZ34"/>
  <c r="AZ35"/>
  <c r="AZ36"/>
  <c r="AZ37"/>
  <c r="AZ6"/>
  <c r="AR40"/>
  <c r="AR41"/>
  <c r="AR42"/>
  <c r="AR43"/>
  <c r="AR44"/>
  <c r="AR39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N40"/>
  <c r="AN41"/>
  <c r="AN42"/>
  <c r="AN43"/>
  <c r="AN44"/>
  <c r="AN39"/>
  <c r="AN7"/>
  <c r="AN8"/>
  <c r="AN9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6"/>
  <c r="AJ40"/>
  <c r="AJ41"/>
  <c r="AJ42"/>
  <c r="AJ43"/>
  <c r="AJ44"/>
  <c r="AJ39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6"/>
  <c r="AF40"/>
  <c r="AF41"/>
  <c r="AF42"/>
  <c r="AF43"/>
  <c r="AF44"/>
  <c r="AF39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6"/>
  <c r="AB40"/>
  <c r="AB41"/>
  <c r="AB42"/>
  <c r="AB43"/>
  <c r="AB44"/>
  <c r="AB39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6"/>
  <c r="X40"/>
  <c r="X41"/>
  <c r="X42"/>
  <c r="X43"/>
  <c r="X44"/>
  <c r="X39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6"/>
  <c r="T40"/>
  <c r="T41"/>
  <c r="T42"/>
  <c r="T43"/>
  <c r="T44"/>
  <c r="T39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6"/>
  <c r="P40"/>
  <c r="P41"/>
  <c r="P42"/>
  <c r="P43"/>
  <c r="P44"/>
  <c r="P39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6"/>
  <c r="L40"/>
  <c r="L41"/>
  <c r="L42"/>
  <c r="L43"/>
  <c r="L44"/>
  <c r="L39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38" s="1"/>
  <c r="BV24"/>
  <c r="BV9"/>
  <c r="BN18"/>
  <c r="BN9"/>
  <c r="T38"/>
  <c r="BX45"/>
  <c r="BX38"/>
  <c r="BT45"/>
  <c r="BT38"/>
  <c r="BV38" s="1"/>
  <c r="BP45"/>
  <c r="BP38"/>
  <c r="BL38"/>
  <c r="BH45"/>
  <c r="BH38"/>
  <c r="BD45"/>
  <c r="BD38"/>
  <c r="AZ45"/>
  <c r="AZ38"/>
  <c r="AR45"/>
  <c r="AR38"/>
  <c r="AN45"/>
  <c r="AN38"/>
  <c r="AF45"/>
  <c r="AH45" s="1"/>
  <c r="AF38"/>
  <c r="X45"/>
  <c r="X38"/>
  <c r="T45"/>
  <c r="P45"/>
  <c r="P38"/>
  <c r="L45"/>
  <c r="H10"/>
  <c r="H8"/>
  <c r="J8" s="1"/>
  <c r="H7"/>
  <c r="H9"/>
  <c r="H11"/>
  <c r="H13"/>
  <c r="J13" s="1"/>
  <c r="H14"/>
  <c r="H15"/>
  <c r="H16"/>
  <c r="I16" s="1"/>
  <c r="H17"/>
  <c r="H18"/>
  <c r="I18" s="1"/>
  <c r="H19"/>
  <c r="H20"/>
  <c r="J20" s="1"/>
  <c r="H21"/>
  <c r="H22"/>
  <c r="H23"/>
  <c r="H24"/>
  <c r="J24" s="1"/>
  <c r="H25"/>
  <c r="H26"/>
  <c r="J26" s="1"/>
  <c r="H27"/>
  <c r="H28"/>
  <c r="I28" s="1"/>
  <c r="H29"/>
  <c r="J29" s="1"/>
  <c r="H30"/>
  <c r="J30" s="1"/>
  <c r="H31"/>
  <c r="H32"/>
  <c r="I32" s="1"/>
  <c r="H33"/>
  <c r="H34"/>
  <c r="H35"/>
  <c r="H36"/>
  <c r="J36" s="1"/>
  <c r="H37"/>
  <c r="I37" s="1"/>
  <c r="H39"/>
  <c r="H40"/>
  <c r="J40" s="1"/>
  <c r="H41"/>
  <c r="H42"/>
  <c r="H43"/>
  <c r="H44"/>
  <c r="I44" s="1"/>
  <c r="AV7"/>
  <c r="AW7" s="1"/>
  <c r="AV8"/>
  <c r="AX8" s="1"/>
  <c r="AV9"/>
  <c r="AX9" s="1"/>
  <c r="AV10"/>
  <c r="AX10" s="1"/>
  <c r="AV11"/>
  <c r="AW11" s="1"/>
  <c r="AV12"/>
  <c r="AX12" s="1"/>
  <c r="AV13"/>
  <c r="AW13" s="1"/>
  <c r="AV14"/>
  <c r="AX14" s="1"/>
  <c r="AV15"/>
  <c r="AW15" s="1"/>
  <c r="AV16"/>
  <c r="AX16" s="1"/>
  <c r="AV17"/>
  <c r="AX17" s="1"/>
  <c r="AV18"/>
  <c r="AX18" s="1"/>
  <c r="AV19"/>
  <c r="AW19" s="1"/>
  <c r="AV20"/>
  <c r="AX20" s="1"/>
  <c r="AV21"/>
  <c r="AW21" s="1"/>
  <c r="AV22"/>
  <c r="AW22" s="1"/>
  <c r="AV23"/>
  <c r="AW23" s="1"/>
  <c r="AV24"/>
  <c r="AX24" s="1"/>
  <c r="AV25"/>
  <c r="AX25" s="1"/>
  <c r="AV26"/>
  <c r="AX26" s="1"/>
  <c r="AV27"/>
  <c r="AW27" s="1"/>
  <c r="AV28"/>
  <c r="AX28" s="1"/>
  <c r="AV29"/>
  <c r="AW29" s="1"/>
  <c r="AV30"/>
  <c r="AX30" s="1"/>
  <c r="AV31"/>
  <c r="AW31" s="1"/>
  <c r="AV32"/>
  <c r="AX32" s="1"/>
  <c r="AV33"/>
  <c r="AX33" s="1"/>
  <c r="AV34"/>
  <c r="AX34" s="1"/>
  <c r="AV35"/>
  <c r="AW35" s="1"/>
  <c r="AV36"/>
  <c r="AX36" s="1"/>
  <c r="AV37"/>
  <c r="AW37" s="1"/>
  <c r="AV40"/>
  <c r="AX40" s="1"/>
  <c r="AV41"/>
  <c r="AX41" s="1"/>
  <c r="AV42"/>
  <c r="AX42" s="1"/>
  <c r="AV43"/>
  <c r="AW43" s="1"/>
  <c r="AV44"/>
  <c r="AX44" s="1"/>
  <c r="AV6"/>
  <c r="AX6" s="1"/>
  <c r="J11"/>
  <c r="BV27"/>
  <c r="BV28"/>
  <c r="BY7"/>
  <c r="BY8"/>
  <c r="BY11"/>
  <c r="BY12"/>
  <c r="BY15"/>
  <c r="BY16"/>
  <c r="BY19"/>
  <c r="BY20"/>
  <c r="BY23"/>
  <c r="BY24"/>
  <c r="BY27"/>
  <c r="BY28"/>
  <c r="BY31"/>
  <c r="BY32"/>
  <c r="BY35"/>
  <c r="BY36"/>
  <c r="BY39"/>
  <c r="BY40"/>
  <c r="BY43"/>
  <c r="BY44"/>
  <c r="BY6"/>
  <c r="BV12"/>
  <c r="BV23"/>
  <c r="BV32"/>
  <c r="BV40"/>
  <c r="BV44"/>
  <c r="BQ38"/>
  <c r="BR7"/>
  <c r="BR11"/>
  <c r="BR15"/>
  <c r="BR19"/>
  <c r="BR23"/>
  <c r="BR27"/>
  <c r="BR31"/>
  <c r="BR35"/>
  <c r="BR39"/>
  <c r="BR43"/>
  <c r="BR6"/>
  <c r="BN38"/>
  <c r="BN8"/>
  <c r="BN12"/>
  <c r="BN16"/>
  <c r="BN19"/>
  <c r="BN20"/>
  <c r="BN27"/>
  <c r="BN28"/>
  <c r="BN31"/>
  <c r="BN32"/>
  <c r="BN36"/>
  <c r="BN39"/>
  <c r="BN40"/>
  <c r="BN43"/>
  <c r="BN44"/>
  <c r="BI38"/>
  <c r="BJ9"/>
  <c r="BJ12"/>
  <c r="BJ13"/>
  <c r="BJ17"/>
  <c r="BJ20"/>
  <c r="BJ21"/>
  <c r="BJ24"/>
  <c r="BJ25"/>
  <c r="BJ28"/>
  <c r="BJ29"/>
  <c r="BJ32"/>
  <c r="BJ36"/>
  <c r="BJ37"/>
  <c r="BJ41"/>
  <c r="BJ44"/>
  <c r="BJ45"/>
  <c r="BF45"/>
  <c r="BF7"/>
  <c r="BF11"/>
  <c r="BF15"/>
  <c r="BF19"/>
  <c r="BF23"/>
  <c r="BF27"/>
  <c r="BF31"/>
  <c r="BF35"/>
  <c r="BF39"/>
  <c r="BF6"/>
  <c r="BB8"/>
  <c r="BB12"/>
  <c r="BB16"/>
  <c r="BB20"/>
  <c r="BB24"/>
  <c r="BB28"/>
  <c r="BB32"/>
  <c r="BB36"/>
  <c r="BB40"/>
  <c r="BB44"/>
  <c r="AT45"/>
  <c r="AT12"/>
  <c r="AS6"/>
  <c r="AO7"/>
  <c r="AO8"/>
  <c r="AO11"/>
  <c r="AO12"/>
  <c r="AO15"/>
  <c r="AO16"/>
  <c r="AO19"/>
  <c r="AO20"/>
  <c r="AO23"/>
  <c r="AO24"/>
  <c r="AO27"/>
  <c r="AO28"/>
  <c r="AO31"/>
  <c r="AO32"/>
  <c r="AO35"/>
  <c r="AO36"/>
  <c r="AO39"/>
  <c r="AO40"/>
  <c r="AO43"/>
  <c r="AO44"/>
  <c r="AO6"/>
  <c r="AL8"/>
  <c r="AL9"/>
  <c r="AL13"/>
  <c r="AL16"/>
  <c r="AL17"/>
  <c r="AL20"/>
  <c r="AL21"/>
  <c r="AL24"/>
  <c r="AL25"/>
  <c r="AL28"/>
  <c r="AL29"/>
  <c r="AL32"/>
  <c r="AL33"/>
  <c r="AL36"/>
  <c r="AL37"/>
  <c r="AL40"/>
  <c r="AL41"/>
  <c r="AL44"/>
  <c r="AL6"/>
  <c r="AH7"/>
  <c r="AH8"/>
  <c r="AH11"/>
  <c r="AH12"/>
  <c r="AH15"/>
  <c r="AG19"/>
  <c r="AH20"/>
  <c r="AH23"/>
  <c r="AH24"/>
  <c r="AH27"/>
  <c r="AH31"/>
  <c r="AG35"/>
  <c r="AH39"/>
  <c r="AH40"/>
  <c r="AH43"/>
  <c r="AH44"/>
  <c r="AG6"/>
  <c r="AD7"/>
  <c r="AD11"/>
  <c r="AD12"/>
  <c r="AC15"/>
  <c r="AD16"/>
  <c r="AC19"/>
  <c r="AD20"/>
  <c r="AC31"/>
  <c r="AD32"/>
  <c r="AC35"/>
  <c r="AD36"/>
  <c r="AD39"/>
  <c r="AD43"/>
  <c r="AD24"/>
  <c r="AD28"/>
  <c r="AD40"/>
  <c r="AD44"/>
  <c r="AC6"/>
  <c r="Z7"/>
  <c r="Z8"/>
  <c r="Y11"/>
  <c r="Z12"/>
  <c r="Z15"/>
  <c r="Z16"/>
  <c r="Y19"/>
  <c r="Z20"/>
  <c r="Z23"/>
  <c r="Z24"/>
  <c r="Z27"/>
  <c r="Z28"/>
  <c r="Y31"/>
  <c r="Z32"/>
  <c r="Z35"/>
  <c r="Z39"/>
  <c r="Z40"/>
  <c r="Z43"/>
  <c r="Z44"/>
  <c r="Y6"/>
  <c r="V45"/>
  <c r="V8"/>
  <c r="V9"/>
  <c r="V12"/>
  <c r="V13"/>
  <c r="V16"/>
  <c r="V17"/>
  <c r="V20"/>
  <c r="V21"/>
  <c r="V24"/>
  <c r="V25"/>
  <c r="V28"/>
  <c r="V29"/>
  <c r="V32"/>
  <c r="V33"/>
  <c r="V36"/>
  <c r="V37"/>
  <c r="V40"/>
  <c r="V41"/>
  <c r="V44"/>
  <c r="U6"/>
  <c r="R6"/>
  <c r="N45"/>
  <c r="N13"/>
  <c r="J44"/>
  <c r="N7"/>
  <c r="N8"/>
  <c r="N9"/>
  <c r="N10"/>
  <c r="N11"/>
  <c r="N12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9"/>
  <c r="N40"/>
  <c r="N41"/>
  <c r="N42"/>
  <c r="N43"/>
  <c r="N44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9"/>
  <c r="M40"/>
  <c r="M41"/>
  <c r="M42"/>
  <c r="M43"/>
  <c r="M44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9"/>
  <c r="R40"/>
  <c r="R41"/>
  <c r="R42"/>
  <c r="R43"/>
  <c r="R44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9"/>
  <c r="Q40"/>
  <c r="Q41"/>
  <c r="Q42"/>
  <c r="Q43"/>
  <c r="Q44"/>
  <c r="V7"/>
  <c r="V10"/>
  <c r="V11"/>
  <c r="V14"/>
  <c r="V15"/>
  <c r="V18"/>
  <c r="V19"/>
  <c r="V22"/>
  <c r="V23"/>
  <c r="V26"/>
  <c r="V27"/>
  <c r="V30"/>
  <c r="V31"/>
  <c r="V34"/>
  <c r="V35"/>
  <c r="V39"/>
  <c r="V42"/>
  <c r="V43"/>
  <c r="U7"/>
  <c r="U10"/>
  <c r="U11"/>
  <c r="U14"/>
  <c r="U15"/>
  <c r="U18"/>
  <c r="U19"/>
  <c r="U22"/>
  <c r="U23"/>
  <c r="U26"/>
  <c r="U27"/>
  <c r="U30"/>
  <c r="U31"/>
  <c r="U34"/>
  <c r="U35"/>
  <c r="U39"/>
  <c r="U42"/>
  <c r="U43"/>
  <c r="Z9"/>
  <c r="Z10"/>
  <c r="Z13"/>
  <c r="Z14"/>
  <c r="Z17"/>
  <c r="Z18"/>
  <c r="Z21"/>
  <c r="Z22"/>
  <c r="Z25"/>
  <c r="Z29"/>
  <c r="Z30"/>
  <c r="Z34"/>
  <c r="Z41"/>
  <c r="Z42"/>
  <c r="Y9"/>
  <c r="Y10"/>
  <c r="Y13"/>
  <c r="Y14"/>
  <c r="Y17"/>
  <c r="Y18"/>
  <c r="Y21"/>
  <c r="Y22"/>
  <c r="Y25"/>
  <c r="Y26"/>
  <c r="Y29"/>
  <c r="Y30"/>
  <c r="Y33"/>
  <c r="Y34"/>
  <c r="Y37"/>
  <c r="Y41"/>
  <c r="Y42"/>
  <c r="AD13"/>
  <c r="AD14"/>
  <c r="AD18"/>
  <c r="AD19"/>
  <c r="AD22"/>
  <c r="AD29"/>
  <c r="AD33"/>
  <c r="AD35"/>
  <c r="AD41"/>
  <c r="AD42"/>
  <c r="AC9"/>
  <c r="AC10"/>
  <c r="AC11"/>
  <c r="AC13"/>
  <c r="AC14"/>
  <c r="AC17"/>
  <c r="AC18"/>
  <c r="AC21"/>
  <c r="AC22"/>
  <c r="AC25"/>
  <c r="AC26"/>
  <c r="AC27"/>
  <c r="AC29"/>
  <c r="AC30"/>
  <c r="AC33"/>
  <c r="AC34"/>
  <c r="AC37"/>
  <c r="AC41"/>
  <c r="AC42"/>
  <c r="AC43"/>
  <c r="AH9"/>
  <c r="AH10"/>
  <c r="AH13"/>
  <c r="AH14"/>
  <c r="AH17"/>
  <c r="AH18"/>
  <c r="AH21"/>
  <c r="AH22"/>
  <c r="AH30"/>
  <c r="AH33"/>
  <c r="AH34"/>
  <c r="AH37"/>
  <c r="AH42"/>
  <c r="AG9"/>
  <c r="AG10"/>
  <c r="AG13"/>
  <c r="AG14"/>
  <c r="AG17"/>
  <c r="AG18"/>
  <c r="AG21"/>
  <c r="AG22"/>
  <c r="AG25"/>
  <c r="AG26"/>
  <c r="AG29"/>
  <c r="AG30"/>
  <c r="AG33"/>
  <c r="AG34"/>
  <c r="AG37"/>
  <c r="AG41"/>
  <c r="AG42"/>
  <c r="AL7"/>
  <c r="AL10"/>
  <c r="AL11"/>
  <c r="AL14"/>
  <c r="AL15"/>
  <c r="AL18"/>
  <c r="AL19"/>
  <c r="AL22"/>
  <c r="AL23"/>
  <c r="AL26"/>
  <c r="AL27"/>
  <c r="AL30"/>
  <c r="AL31"/>
  <c r="AL34"/>
  <c r="AL35"/>
  <c r="AL39"/>
  <c r="AL42"/>
  <c r="AL43"/>
  <c r="AK7"/>
  <c r="AK10"/>
  <c r="AK11"/>
  <c r="AK14"/>
  <c r="AK15"/>
  <c r="AK18"/>
  <c r="AK19"/>
  <c r="AK22"/>
  <c r="AK23"/>
  <c r="AK26"/>
  <c r="AK27"/>
  <c r="AK30"/>
  <c r="AK31"/>
  <c r="AK34"/>
  <c r="AK35"/>
  <c r="AK39"/>
  <c r="AK42"/>
  <c r="AK43"/>
  <c r="AK6"/>
  <c r="AP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9"/>
  <c r="AP40"/>
  <c r="AP41"/>
  <c r="AP42"/>
  <c r="AP43"/>
  <c r="AP44"/>
  <c r="AP6"/>
  <c r="AO9"/>
  <c r="AO10"/>
  <c r="AO13"/>
  <c r="AO14"/>
  <c r="AO17"/>
  <c r="AO18"/>
  <c r="AO21"/>
  <c r="AO22"/>
  <c r="AO25"/>
  <c r="AO26"/>
  <c r="AO29"/>
  <c r="AO30"/>
  <c r="AO33"/>
  <c r="AO34"/>
  <c r="AO37"/>
  <c r="AO41"/>
  <c r="AO42"/>
  <c r="AS7"/>
  <c r="AS10"/>
  <c r="AS11"/>
  <c r="AS14"/>
  <c r="AS15"/>
  <c r="AS18"/>
  <c r="AS19"/>
  <c r="AS22"/>
  <c r="AS23"/>
  <c r="AS26"/>
  <c r="AS27"/>
  <c r="AS30"/>
  <c r="AS31"/>
  <c r="AS34"/>
  <c r="AS35"/>
  <c r="AS38"/>
  <c r="AS39"/>
  <c r="AS42"/>
  <c r="AS43"/>
  <c r="AX37"/>
  <c r="AW14"/>
  <c r="BB7"/>
  <c r="BB9"/>
  <c r="BB10"/>
  <c r="BB11"/>
  <c r="BB13"/>
  <c r="BB14"/>
  <c r="BB15"/>
  <c r="BB17"/>
  <c r="BB18"/>
  <c r="BB19"/>
  <c r="BB21"/>
  <c r="BB22"/>
  <c r="BB23"/>
  <c r="BB25"/>
  <c r="BB26"/>
  <c r="BB27"/>
  <c r="BB29"/>
  <c r="BB30"/>
  <c r="BB31"/>
  <c r="BB33"/>
  <c r="BB34"/>
  <c r="BB35"/>
  <c r="BB37"/>
  <c r="BB38"/>
  <c r="BB39"/>
  <c r="BB41"/>
  <c r="BB42"/>
  <c r="BB43"/>
  <c r="BB45"/>
  <c r="BB6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BA42"/>
  <c r="BA43"/>
  <c r="BA44"/>
  <c r="BA45"/>
  <c r="BA6"/>
  <c r="BF8"/>
  <c r="BF9"/>
  <c r="BF10"/>
  <c r="BF12"/>
  <c r="BF13"/>
  <c r="BF14"/>
  <c r="BF16"/>
  <c r="BF17"/>
  <c r="BF18"/>
  <c r="BF20"/>
  <c r="BF21"/>
  <c r="BF24"/>
  <c r="BF25"/>
  <c r="BF26"/>
  <c r="BF28"/>
  <c r="BF29"/>
  <c r="BF30"/>
  <c r="BF32"/>
  <c r="BF33"/>
  <c r="BF34"/>
  <c r="BF36"/>
  <c r="BF37"/>
  <c r="BF38"/>
  <c r="BF40"/>
  <c r="BF41"/>
  <c r="BF42"/>
  <c r="BF44"/>
  <c r="BE8"/>
  <c r="BE9"/>
  <c r="BE10"/>
  <c r="BE12"/>
  <c r="BE13"/>
  <c r="BE14"/>
  <c r="BE16"/>
  <c r="BE17"/>
  <c r="BE18"/>
  <c r="BE20"/>
  <c r="BE21"/>
  <c r="BE22"/>
  <c r="BE24"/>
  <c r="BE25"/>
  <c r="BE26"/>
  <c r="BE28"/>
  <c r="BE29"/>
  <c r="BE30"/>
  <c r="BE32"/>
  <c r="BE33"/>
  <c r="BE34"/>
  <c r="BE36"/>
  <c r="BE37"/>
  <c r="BE38"/>
  <c r="BE40"/>
  <c r="BE41"/>
  <c r="BE42"/>
  <c r="BE44"/>
  <c r="BE45"/>
  <c r="BE6"/>
  <c r="BJ7"/>
  <c r="BJ10"/>
  <c r="BJ11"/>
  <c r="BJ14"/>
  <c r="BJ15"/>
  <c r="BJ18"/>
  <c r="BJ19"/>
  <c r="BJ22"/>
  <c r="BJ23"/>
  <c r="BJ26"/>
  <c r="BJ27"/>
  <c r="BJ30"/>
  <c r="BJ31"/>
  <c r="BJ34"/>
  <c r="BJ35"/>
  <c r="BJ39"/>
  <c r="BJ42"/>
  <c r="BJ43"/>
  <c r="BJ6"/>
  <c r="BI7"/>
  <c r="BI9"/>
  <c r="BI10"/>
  <c r="BI11"/>
  <c r="BI13"/>
  <c r="BI14"/>
  <c r="BI15"/>
  <c r="BI17"/>
  <c r="BI18"/>
  <c r="BI19"/>
  <c r="BI21"/>
  <c r="BI22"/>
  <c r="BI23"/>
  <c r="BI25"/>
  <c r="BI26"/>
  <c r="BI27"/>
  <c r="BI29"/>
  <c r="BI30"/>
  <c r="BI31"/>
  <c r="BI33"/>
  <c r="BI34"/>
  <c r="BI35"/>
  <c r="BI37"/>
  <c r="BI39"/>
  <c r="BI41"/>
  <c r="BI42"/>
  <c r="BI43"/>
  <c r="BI45"/>
  <c r="BI6"/>
  <c r="BN10"/>
  <c r="BN13"/>
  <c r="BN14"/>
  <c r="BN17"/>
  <c r="BN21"/>
  <c r="BN22"/>
  <c r="BN25"/>
  <c r="BN30"/>
  <c r="BN33"/>
  <c r="BN34"/>
  <c r="BN41"/>
  <c r="BM7"/>
  <c r="BM8"/>
  <c r="BM9"/>
  <c r="BM10"/>
  <c r="BM11"/>
  <c r="BM12"/>
  <c r="BM13"/>
  <c r="BM14"/>
  <c r="BM15"/>
  <c r="BM16"/>
  <c r="BM17"/>
  <c r="BM18"/>
  <c r="BM19"/>
  <c r="BM20"/>
  <c r="BM21"/>
  <c r="BM22"/>
  <c r="BM23"/>
  <c r="BM24"/>
  <c r="BM25"/>
  <c r="BM26"/>
  <c r="BM27"/>
  <c r="BM28"/>
  <c r="BM29"/>
  <c r="BM30"/>
  <c r="BM31"/>
  <c r="BM32"/>
  <c r="BM33"/>
  <c r="BM34"/>
  <c r="BM35"/>
  <c r="BM36"/>
  <c r="BM37"/>
  <c r="BM39"/>
  <c r="BM40"/>
  <c r="BM41"/>
  <c r="BM42"/>
  <c r="BM43"/>
  <c r="BM44"/>
  <c r="BM6"/>
  <c r="BR8"/>
  <c r="BR9"/>
  <c r="BR10"/>
  <c r="BR12"/>
  <c r="BR13"/>
  <c r="BR14"/>
  <c r="BR16"/>
  <c r="BR17"/>
  <c r="BR18"/>
  <c r="BR20"/>
  <c r="BR21"/>
  <c r="BR22"/>
  <c r="BR24"/>
  <c r="BR25"/>
  <c r="BR26"/>
  <c r="BR28"/>
  <c r="BR29"/>
  <c r="BR30"/>
  <c r="BR32"/>
  <c r="BR33"/>
  <c r="BR34"/>
  <c r="BR36"/>
  <c r="BR37"/>
  <c r="BR38"/>
  <c r="BR40"/>
  <c r="BR41"/>
  <c r="BR42"/>
  <c r="BR44"/>
  <c r="BR45"/>
  <c r="BQ8"/>
  <c r="BQ9"/>
  <c r="BQ10"/>
  <c r="BQ12"/>
  <c r="BQ13"/>
  <c r="BQ14"/>
  <c r="BQ16"/>
  <c r="BQ17"/>
  <c r="BQ18"/>
  <c r="BQ20"/>
  <c r="BQ21"/>
  <c r="BQ22"/>
  <c r="BQ24"/>
  <c r="BQ25"/>
  <c r="BQ26"/>
  <c r="BQ28"/>
  <c r="BQ29"/>
  <c r="BQ30"/>
  <c r="BQ32"/>
  <c r="BQ33"/>
  <c r="BQ34"/>
  <c r="BQ36"/>
  <c r="BQ37"/>
  <c r="BQ40"/>
  <c r="BQ41"/>
  <c r="BQ42"/>
  <c r="BQ44"/>
  <c r="BQ45"/>
  <c r="BQ6"/>
  <c r="BV14"/>
  <c r="BV26"/>
  <c r="BV41"/>
  <c r="BV42"/>
  <c r="BU7"/>
  <c r="BU8"/>
  <c r="BU9"/>
  <c r="BU10"/>
  <c r="BU11"/>
  <c r="BU12"/>
  <c r="BU13"/>
  <c r="BU14"/>
  <c r="BU15"/>
  <c r="BU16"/>
  <c r="BU17"/>
  <c r="BU18"/>
  <c r="BU19"/>
  <c r="BU20"/>
  <c r="BU21"/>
  <c r="BU22"/>
  <c r="BU23"/>
  <c r="BU24"/>
  <c r="BU25"/>
  <c r="BU26"/>
  <c r="BU27"/>
  <c r="BU28"/>
  <c r="BU29"/>
  <c r="BU30"/>
  <c r="BU31"/>
  <c r="BU32"/>
  <c r="BU33"/>
  <c r="BU34"/>
  <c r="BU35"/>
  <c r="BU36"/>
  <c r="BU37"/>
  <c r="BU40"/>
  <c r="BU41"/>
  <c r="BU42"/>
  <c r="BU43"/>
  <c r="BU44"/>
  <c r="BU45"/>
  <c r="BU6"/>
  <c r="BZ7"/>
  <c r="BZ8"/>
  <c r="BZ9"/>
  <c r="BZ10"/>
  <c r="BZ11"/>
  <c r="BZ12"/>
  <c r="BZ13"/>
  <c r="BZ14"/>
  <c r="BZ15"/>
  <c r="BZ16"/>
  <c r="BZ17"/>
  <c r="BZ18"/>
  <c r="BZ19"/>
  <c r="BZ20"/>
  <c r="BZ21"/>
  <c r="BZ22"/>
  <c r="BZ23"/>
  <c r="BZ24"/>
  <c r="BZ25"/>
  <c r="BZ26"/>
  <c r="BZ27"/>
  <c r="BZ28"/>
  <c r="BZ29"/>
  <c r="BZ30"/>
  <c r="BZ31"/>
  <c r="BZ32"/>
  <c r="BZ33"/>
  <c r="BZ34"/>
  <c r="BZ35"/>
  <c r="BZ36"/>
  <c r="BZ37"/>
  <c r="BZ38"/>
  <c r="BZ39"/>
  <c r="BZ40"/>
  <c r="BZ41"/>
  <c r="BZ42"/>
  <c r="BZ43"/>
  <c r="BZ44"/>
  <c r="BZ45"/>
  <c r="BZ6"/>
  <c r="BY9"/>
  <c r="BY10"/>
  <c r="BY13"/>
  <c r="BY14"/>
  <c r="BY17"/>
  <c r="BY18"/>
  <c r="BY21"/>
  <c r="BY22"/>
  <c r="BY25"/>
  <c r="BY26"/>
  <c r="BY29"/>
  <c r="BY30"/>
  <c r="BY33"/>
  <c r="BY34"/>
  <c r="BY37"/>
  <c r="BY38"/>
  <c r="BY41"/>
  <c r="BY42"/>
  <c r="BY45"/>
  <c r="BX46" l="1"/>
  <c r="BY46" s="1"/>
  <c r="BZ46"/>
  <c r="BT46"/>
  <c r="BP46"/>
  <c r="BQ46"/>
  <c r="BR46"/>
  <c r="AV45"/>
  <c r="AW45" s="1"/>
  <c r="BM45"/>
  <c r="AV39"/>
  <c r="AW39" s="1"/>
  <c r="BL46"/>
  <c r="BN46" s="1"/>
  <c r="BH46"/>
  <c r="BJ46"/>
  <c r="BI46"/>
  <c r="BD46"/>
  <c r="BF46" s="1"/>
  <c r="AZ46"/>
  <c r="BB46"/>
  <c r="AV38"/>
  <c r="AW38" s="1"/>
  <c r="AR46"/>
  <c r="AT46" s="1"/>
  <c r="M6"/>
  <c r="H6"/>
  <c r="J6" s="1"/>
  <c r="BU46"/>
  <c r="T46"/>
  <c r="AB38"/>
  <c r="AB45"/>
  <c r="AJ38"/>
  <c r="AJ45"/>
  <c r="AL45" s="1"/>
  <c r="R38"/>
  <c r="P46"/>
  <c r="R46" s="1"/>
  <c r="R45"/>
  <c r="Q45"/>
  <c r="AD38"/>
  <c r="AC38"/>
  <c r="N38"/>
  <c r="M38"/>
  <c r="X46"/>
  <c r="Z46" s="1"/>
  <c r="Z38"/>
  <c r="Z45"/>
  <c r="Y45"/>
  <c r="AH38"/>
  <c r="AF46"/>
  <c r="AG38"/>
  <c r="AO38"/>
  <c r="AN46"/>
  <c r="AP46" s="1"/>
  <c r="AP45"/>
  <c r="AO45"/>
  <c r="L46"/>
  <c r="N46" s="1"/>
  <c r="AW24"/>
  <c r="D34"/>
  <c r="CB34" s="1"/>
  <c r="CC34" s="1"/>
  <c r="D14"/>
  <c r="F14" s="1"/>
  <c r="AW30"/>
  <c r="AX22"/>
  <c r="D22"/>
  <c r="CB22" s="1"/>
  <c r="CD22" s="1"/>
  <c r="AW42"/>
  <c r="AW44"/>
  <c r="D43"/>
  <c r="CB43" s="1"/>
  <c r="CC43" s="1"/>
  <c r="AW36"/>
  <c r="AW12"/>
  <c r="AW6"/>
  <c r="AW40"/>
  <c r="AW41"/>
  <c r="AW16"/>
  <c r="AX21"/>
  <c r="D36"/>
  <c r="F36" s="1"/>
  <c r="D35"/>
  <c r="CB35" s="1"/>
  <c r="CD35" s="1"/>
  <c r="D31"/>
  <c r="CB31" s="1"/>
  <c r="CC31" s="1"/>
  <c r="D27"/>
  <c r="CB27" s="1"/>
  <c r="CC27" s="1"/>
  <c r="D23"/>
  <c r="CB23" s="1"/>
  <c r="CD23" s="1"/>
  <c r="D19"/>
  <c r="CB19" s="1"/>
  <c r="CD19" s="1"/>
  <c r="D15"/>
  <c r="CB15" s="1"/>
  <c r="CC15" s="1"/>
  <c r="AW28"/>
  <c r="D24"/>
  <c r="F24" s="1"/>
  <c r="AW32"/>
  <c r="AW20"/>
  <c r="AW8"/>
  <c r="D10"/>
  <c r="F10" s="1"/>
  <c r="AW10"/>
  <c r="D9"/>
  <c r="F9" s="1"/>
  <c r="AW25"/>
  <c r="AW26"/>
  <c r="AW9"/>
  <c r="AX29"/>
  <c r="AX13"/>
  <c r="AW34"/>
  <c r="AW18"/>
  <c r="D42"/>
  <c r="CB42" s="1"/>
  <c r="CD42" s="1"/>
  <c r="D33"/>
  <c r="F33" s="1"/>
  <c r="D25"/>
  <c r="CB25" s="1"/>
  <c r="D21"/>
  <c r="E21" s="1"/>
  <c r="D17"/>
  <c r="CB17" s="1"/>
  <c r="AW33"/>
  <c r="AW17"/>
  <c r="D41"/>
  <c r="E41" s="1"/>
  <c r="D11"/>
  <c r="CB11" s="1"/>
  <c r="CC11" s="1"/>
  <c r="D7"/>
  <c r="CB7" s="1"/>
  <c r="CC7" s="1"/>
  <c r="J18"/>
  <c r="D26"/>
  <c r="CB26" s="1"/>
  <c r="CD26" s="1"/>
  <c r="AL38"/>
  <c r="AK38"/>
  <c r="AL12"/>
  <c r="H12"/>
  <c r="I26"/>
  <c r="I41"/>
  <c r="I10"/>
  <c r="J17"/>
  <c r="D18"/>
  <c r="F18" s="1"/>
  <c r="I42"/>
  <c r="I9"/>
  <c r="J10"/>
  <c r="D40"/>
  <c r="F40" s="1"/>
  <c r="D16"/>
  <c r="F16" s="1"/>
  <c r="J28"/>
  <c r="J43"/>
  <c r="D44"/>
  <c r="F44" s="1"/>
  <c r="D28"/>
  <c r="F28" s="1"/>
  <c r="I25"/>
  <c r="J32"/>
  <c r="J16"/>
  <c r="D6"/>
  <c r="F6" s="1"/>
  <c r="D32"/>
  <c r="F32" s="1"/>
  <c r="D20"/>
  <c r="F20" s="1"/>
  <c r="D8"/>
  <c r="F8" s="1"/>
  <c r="I34"/>
  <c r="D37"/>
  <c r="E37" s="1"/>
  <c r="I33"/>
  <c r="I17"/>
  <c r="J25"/>
  <c r="D30"/>
  <c r="CB30" s="1"/>
  <c r="CC30" s="1"/>
  <c r="J41"/>
  <c r="I30"/>
  <c r="I22"/>
  <c r="I14"/>
  <c r="J37"/>
  <c r="J22"/>
  <c r="J9"/>
  <c r="D29"/>
  <c r="E29" s="1"/>
  <c r="J33"/>
  <c r="D13"/>
  <c r="E13" s="1"/>
  <c r="I6"/>
  <c r="I29"/>
  <c r="I21"/>
  <c r="I13"/>
  <c r="J42"/>
  <c r="J34"/>
  <c r="J21"/>
  <c r="J14"/>
  <c r="J27"/>
  <c r="I43"/>
  <c r="I35"/>
  <c r="I27"/>
  <c r="I19"/>
  <c r="I11"/>
  <c r="I7"/>
  <c r="J31"/>
  <c r="J15"/>
  <c r="I40"/>
  <c r="I36"/>
  <c r="I24"/>
  <c r="I20"/>
  <c r="I8"/>
  <c r="J35"/>
  <c r="J19"/>
  <c r="I39"/>
  <c r="I31"/>
  <c r="I23"/>
  <c r="I15"/>
  <c r="J39"/>
  <c r="J23"/>
  <c r="J7"/>
  <c r="AX43"/>
  <c r="AX35"/>
  <c r="AX31"/>
  <c r="AX27"/>
  <c r="AX23"/>
  <c r="AX19"/>
  <c r="AX15"/>
  <c r="AX11"/>
  <c r="AX7"/>
  <c r="BU38"/>
  <c r="BQ43"/>
  <c r="BQ39"/>
  <c r="BQ35"/>
  <c r="BQ31"/>
  <c r="BQ27"/>
  <c r="BQ23"/>
  <c r="BQ19"/>
  <c r="BQ15"/>
  <c r="BQ11"/>
  <c r="BQ7"/>
  <c r="BN45"/>
  <c r="BM38"/>
  <c r="BJ38"/>
  <c r="BI44"/>
  <c r="BI40"/>
  <c r="BI36"/>
  <c r="BI32"/>
  <c r="BI28"/>
  <c r="BI24"/>
  <c r="BI20"/>
  <c r="BI16"/>
  <c r="BI12"/>
  <c r="BI8"/>
  <c r="BE46"/>
  <c r="BE43"/>
  <c r="BE39"/>
  <c r="BE35"/>
  <c r="BE31"/>
  <c r="BE27"/>
  <c r="BE23"/>
  <c r="BE19"/>
  <c r="BE15"/>
  <c r="BE11"/>
  <c r="BE7"/>
  <c r="AS46"/>
  <c r="AS45"/>
  <c r="AS41"/>
  <c r="AS37"/>
  <c r="AS33"/>
  <c r="AS29"/>
  <c r="AS25"/>
  <c r="AS21"/>
  <c r="AS17"/>
  <c r="AS13"/>
  <c r="AS9"/>
  <c r="AS44"/>
  <c r="AS40"/>
  <c r="AS36"/>
  <c r="AS32"/>
  <c r="AS28"/>
  <c r="AS24"/>
  <c r="AS20"/>
  <c r="AS16"/>
  <c r="AS12"/>
  <c r="AS8"/>
  <c r="AO46"/>
  <c r="AP38"/>
  <c r="AK45"/>
  <c r="AK41"/>
  <c r="AK37"/>
  <c r="AK33"/>
  <c r="AK29"/>
  <c r="AK25"/>
  <c r="AK21"/>
  <c r="AK17"/>
  <c r="AK13"/>
  <c r="AK9"/>
  <c r="AK44"/>
  <c r="AK40"/>
  <c r="AK36"/>
  <c r="AK32"/>
  <c r="AK28"/>
  <c r="AK24"/>
  <c r="AK20"/>
  <c r="AK16"/>
  <c r="AK12"/>
  <c r="AK8"/>
  <c r="AG45"/>
  <c r="AG43"/>
  <c r="AG39"/>
  <c r="AG31"/>
  <c r="AG23"/>
  <c r="AG15"/>
  <c r="AG11"/>
  <c r="AH19"/>
  <c r="AG44"/>
  <c r="AG40"/>
  <c r="AG36"/>
  <c r="AG32"/>
  <c r="AG28"/>
  <c r="AG24"/>
  <c r="AG20"/>
  <c r="AG16"/>
  <c r="AG12"/>
  <c r="AG8"/>
  <c r="AG27"/>
  <c r="AG7"/>
  <c r="AH6"/>
  <c r="AC39"/>
  <c r="AC23"/>
  <c r="AC7"/>
  <c r="AD31"/>
  <c r="AD15"/>
  <c r="AC44"/>
  <c r="AC40"/>
  <c r="AC36"/>
  <c r="AC32"/>
  <c r="AC28"/>
  <c r="AC24"/>
  <c r="AC20"/>
  <c r="AC16"/>
  <c r="AC12"/>
  <c r="AC8"/>
  <c r="Y46"/>
  <c r="Y38"/>
  <c r="Y43"/>
  <c r="Y35"/>
  <c r="Y27"/>
  <c r="Y23"/>
  <c r="Y15"/>
  <c r="Z31"/>
  <c r="Z19"/>
  <c r="Z11"/>
  <c r="Y44"/>
  <c r="Y40"/>
  <c r="Y36"/>
  <c r="Y32"/>
  <c r="Y28"/>
  <c r="Y24"/>
  <c r="Y20"/>
  <c r="Y16"/>
  <c r="Y12"/>
  <c r="Y8"/>
  <c r="Y39"/>
  <c r="Y7"/>
  <c r="Z6"/>
  <c r="U45"/>
  <c r="U41"/>
  <c r="U37"/>
  <c r="U33"/>
  <c r="U29"/>
  <c r="U25"/>
  <c r="U21"/>
  <c r="U17"/>
  <c r="U13"/>
  <c r="U9"/>
  <c r="U44"/>
  <c r="U40"/>
  <c r="U36"/>
  <c r="U32"/>
  <c r="U28"/>
  <c r="U24"/>
  <c r="U20"/>
  <c r="U16"/>
  <c r="U12"/>
  <c r="U8"/>
  <c r="V6"/>
  <c r="Q38"/>
  <c r="Q6"/>
  <c r="M45"/>
  <c r="N6"/>
  <c r="BM46" l="1"/>
  <c r="AV46"/>
  <c r="AX46" s="1"/>
  <c r="AX39"/>
  <c r="AX45"/>
  <c r="D39"/>
  <c r="CB39" s="1"/>
  <c r="CC39" s="1"/>
  <c r="AX38"/>
  <c r="BA46"/>
  <c r="H45"/>
  <c r="J45" s="1"/>
  <c r="AD45"/>
  <c r="I45"/>
  <c r="AC45"/>
  <c r="AB46"/>
  <c r="AD46" s="1"/>
  <c r="H38"/>
  <c r="I38" s="1"/>
  <c r="V38"/>
  <c r="U38"/>
  <c r="V46"/>
  <c r="U46"/>
  <c r="AJ46"/>
  <c r="Q46"/>
  <c r="CC42"/>
  <c r="E19"/>
  <c r="CC23"/>
  <c r="E22"/>
  <c r="CB21"/>
  <c r="CD21" s="1"/>
  <c r="F22"/>
  <c r="F21"/>
  <c r="E43"/>
  <c r="F34"/>
  <c r="CD43"/>
  <c r="E10"/>
  <c r="E34"/>
  <c r="F23"/>
  <c r="E17"/>
  <c r="E24"/>
  <c r="CB36"/>
  <c r="CC36" s="1"/>
  <c r="CD11"/>
  <c r="CB14"/>
  <c r="CC14" s="1"/>
  <c r="F11"/>
  <c r="E35"/>
  <c r="CB24"/>
  <c r="CD24" s="1"/>
  <c r="E14"/>
  <c r="F42"/>
  <c r="E23"/>
  <c r="E31"/>
  <c r="CC19"/>
  <c r="CC35"/>
  <c r="F43"/>
  <c r="CD31"/>
  <c r="F27"/>
  <c r="CD27"/>
  <c r="CD39"/>
  <c r="E36"/>
  <c r="F15"/>
  <c r="E27"/>
  <c r="E39"/>
  <c r="CD15"/>
  <c r="CB9"/>
  <c r="CD9" s="1"/>
  <c r="E7"/>
  <c r="F19"/>
  <c r="F35"/>
  <c r="E25"/>
  <c r="E15"/>
  <c r="F31"/>
  <c r="CB33"/>
  <c r="CC33" s="1"/>
  <c r="F41"/>
  <c r="E11"/>
  <c r="E9"/>
  <c r="F17"/>
  <c r="CB10"/>
  <c r="CC10" s="1"/>
  <c r="E33"/>
  <c r="E42"/>
  <c r="F7"/>
  <c r="CD7"/>
  <c r="CD30"/>
  <c r="F25"/>
  <c r="E44"/>
  <c r="CB40"/>
  <c r="CC40" s="1"/>
  <c r="CB41"/>
  <c r="CC41" s="1"/>
  <c r="E16"/>
  <c r="CC26"/>
  <c r="E26"/>
  <c r="CB13"/>
  <c r="CC13" s="1"/>
  <c r="E8"/>
  <c r="E28"/>
  <c r="CB8"/>
  <c r="CC8" s="1"/>
  <c r="CB44"/>
  <c r="CC44" s="1"/>
  <c r="F26"/>
  <c r="I12"/>
  <c r="D12"/>
  <c r="AL46"/>
  <c r="AK46"/>
  <c r="J12"/>
  <c r="D45"/>
  <c r="CB45" s="1"/>
  <c r="CD45" s="1"/>
  <c r="CB18"/>
  <c r="CC18" s="1"/>
  <c r="E18"/>
  <c r="CB6"/>
  <c r="CC6" s="1"/>
  <c r="E32"/>
  <c r="CB28"/>
  <c r="CC28" s="1"/>
  <c r="E6"/>
  <c r="E40"/>
  <c r="CB20"/>
  <c r="CD20" s="1"/>
  <c r="CD34"/>
  <c r="F37"/>
  <c r="E20"/>
  <c r="CB16"/>
  <c r="CD16" s="1"/>
  <c r="CB32"/>
  <c r="CC32" s="1"/>
  <c r="F13"/>
  <c r="CB37"/>
  <c r="CC37" s="1"/>
  <c r="F30"/>
  <c r="CB29"/>
  <c r="CD29" s="1"/>
  <c r="E30"/>
  <c r="F29"/>
  <c r="CC22"/>
  <c r="CC17"/>
  <c r="CD17"/>
  <c r="CD25"/>
  <c r="CC25"/>
  <c r="AH46"/>
  <c r="AG46"/>
  <c r="AW46" l="1"/>
  <c r="F39"/>
  <c r="CD10"/>
  <c r="J38"/>
  <c r="D38"/>
  <c r="CB38" s="1"/>
  <c r="CD38" s="1"/>
  <c r="H46"/>
  <c r="I46" s="1"/>
  <c r="AC46"/>
  <c r="CD6"/>
  <c r="CD40"/>
  <c r="CD36"/>
  <c r="CC21"/>
  <c r="CC24"/>
  <c r="CD14"/>
  <c r="CD33"/>
  <c r="CC9"/>
  <c r="CD41"/>
  <c r="E38"/>
  <c r="CD13"/>
  <c r="CD8"/>
  <c r="CD44"/>
  <c r="CD18"/>
  <c r="E45"/>
  <c r="CD28"/>
  <c r="F12"/>
  <c r="CB12"/>
  <c r="E12"/>
  <c r="CC45"/>
  <c r="CD37"/>
  <c r="F45"/>
  <c r="CD32"/>
  <c r="CC29"/>
  <c r="CC16"/>
  <c r="CC20"/>
  <c r="J46" l="1"/>
  <c r="F38"/>
  <c r="CC38"/>
  <c r="D46"/>
  <c r="E46" s="1"/>
  <c r="CD12"/>
  <c r="CC12"/>
  <c r="F46" l="1"/>
  <c r="CB46"/>
  <c r="CD46" s="1"/>
  <c r="CC46" l="1"/>
</calcChain>
</file>

<file path=xl/sharedStrings.xml><?xml version="1.0" encoding="utf-8"?>
<sst xmlns="http://schemas.openxmlformats.org/spreadsheetml/2006/main" count="175" uniqueCount="105">
  <si>
    <t>НАЛОГОВЫЕ ДОХОДЫ</t>
  </si>
  <si>
    <t>Земельный налог</t>
  </si>
  <si>
    <t>Доходы бюджета - ИТОГО</t>
  </si>
  <si>
    <t>г.Волгоград</t>
  </si>
  <si>
    <t>г.Волжский</t>
  </si>
  <si>
    <t>г.Камышин</t>
  </si>
  <si>
    <t>г.Михайловка</t>
  </si>
  <si>
    <t>г.Урюпинск</t>
  </si>
  <si>
    <t>г.Фролово</t>
  </si>
  <si>
    <t>БЕЗВОЗМЕЗДНЫЕ ПОСТУПЛЕНИЯ</t>
  </si>
  <si>
    <t>НЕНАЛОГОВЫЕ ДОХОДЫ</t>
  </si>
  <si>
    <t>сумма</t>
  </si>
  <si>
    <t>%</t>
  </si>
  <si>
    <t>№ п/п</t>
  </si>
  <si>
    <t>ЕНВД</t>
  </si>
  <si>
    <t>ЕСХН</t>
  </si>
  <si>
    <t>Наименование муниципального образования</t>
  </si>
  <si>
    <t>Приложение №3</t>
  </si>
  <si>
    <t>Штрафы, санкции, возмещ.ущерба</t>
  </si>
  <si>
    <t>Задолж.и перерасч. по отменен.налогам</t>
  </si>
  <si>
    <t>(тыс. руб.)</t>
  </si>
  <si>
    <t>НДФЛ</t>
  </si>
  <si>
    <t>Гос. пошлина</t>
  </si>
  <si>
    <t>Доходы от использ. имущества</t>
  </si>
  <si>
    <t>Платежи при польз. природными ресурсами</t>
  </si>
  <si>
    <t>Доходы от продажи активов</t>
  </si>
  <si>
    <t>Налог на им-во физ. лиц</t>
  </si>
  <si>
    <t>Доходы от плат. услуг, компенс. затрат гос-ва</t>
  </si>
  <si>
    <t>НАЛОГОВЫЕ И НЕНА-ЛОГОВЫЕ ДОХОДЫ</t>
  </si>
  <si>
    <t>Прочие нена-логовые доходы</t>
  </si>
  <si>
    <t>Налог с применением патентной системы</t>
  </si>
  <si>
    <t>Акцизы</t>
  </si>
  <si>
    <t>Итого по иуниц. р-нам</t>
  </si>
  <si>
    <t>Алексеевский р-н</t>
  </si>
  <si>
    <t>Быковский р-н</t>
  </si>
  <si>
    <t>Городищенский р-н</t>
  </si>
  <si>
    <t>Даниловский р-н</t>
  </si>
  <si>
    <t>Дубовский р-н</t>
  </si>
  <si>
    <t>Еланский р-н</t>
  </si>
  <si>
    <t>Жирновский р-н</t>
  </si>
  <si>
    <t>Иловлинский р-н</t>
  </si>
  <si>
    <t>Калачевский р-н</t>
  </si>
  <si>
    <t>Камышинский р-н</t>
  </si>
  <si>
    <t>Киквидзенский р-н</t>
  </si>
  <si>
    <t>Клетский р-н</t>
  </si>
  <si>
    <t>Котельниковский р-н</t>
  </si>
  <si>
    <t>Котовский р-н</t>
  </si>
  <si>
    <t>Ленинский р-н</t>
  </si>
  <si>
    <t>Нехаевский р-н</t>
  </si>
  <si>
    <t>Николаевский р-н</t>
  </si>
  <si>
    <t>Новоаннинский р-н</t>
  </si>
  <si>
    <t>Новониколаевский р-н</t>
  </si>
  <si>
    <t>Октябрьский р-н</t>
  </si>
  <si>
    <t>Ольховский р-н</t>
  </si>
  <si>
    <t>Палласовский р-н</t>
  </si>
  <si>
    <t>Кумылженский р-н</t>
  </si>
  <si>
    <t>Руднянский р-н</t>
  </si>
  <si>
    <t>Светлоярский р-н</t>
  </si>
  <si>
    <t>Серафимовичский р-н</t>
  </si>
  <si>
    <t>Среднеахтубинский р-н</t>
  </si>
  <si>
    <t>Старополтавский р-н</t>
  </si>
  <si>
    <t>Суровикинский р-н</t>
  </si>
  <si>
    <t>Урюпинский р-н</t>
  </si>
  <si>
    <t>Фроловский р-н</t>
  </si>
  <si>
    <t>Чернышковский р-н</t>
  </si>
  <si>
    <t>Итого по город. округам</t>
  </si>
  <si>
    <t>Всего по муницип.  образованиям</t>
  </si>
  <si>
    <t>% / раз</t>
  </si>
  <si>
    <t>в 2,6 раза</t>
  </si>
  <si>
    <t>в 2,2 раза</t>
  </si>
  <si>
    <t>в 2,4 раза</t>
  </si>
  <si>
    <t>в 2,5 раза</t>
  </si>
  <si>
    <t>Изменения к 2017 г. (+)рост, (-)сниж.</t>
  </si>
  <si>
    <t>Изм. к 2017 (+)рост, (-)сниж.</t>
  </si>
  <si>
    <t>в 3 раза</t>
  </si>
  <si>
    <t>в 3,2 раза</t>
  </si>
  <si>
    <t>в 2,9 раза</t>
  </si>
  <si>
    <t>в 2,8 раза</t>
  </si>
  <si>
    <t>в 4,1 раза</t>
  </si>
  <si>
    <t>в 10 раз</t>
  </si>
  <si>
    <t>в 3,4 раза</t>
  </si>
  <si>
    <t>в 5,3 раза</t>
  </si>
  <si>
    <t>в 2 раза</t>
  </si>
  <si>
    <t xml:space="preserve">                                                                           Ведущий инспектор контрольно - счетной палаты Волгоградской области                         Горина Л.А.</t>
  </si>
  <si>
    <t xml:space="preserve">Мониторинг доходов, фактически поступивших, в разрезе муниципальных районов и городских округов за 2018 год в сравнении с 2017 годом (за январь- июнь). </t>
  </si>
  <si>
    <t>в 3,8 раза</t>
  </si>
  <si>
    <t>в 2,3 раза</t>
  </si>
  <si>
    <t>в 3,1 раза</t>
  </si>
  <si>
    <t>в 2,7 раза</t>
  </si>
  <si>
    <t>в 3,5 раза</t>
  </si>
  <si>
    <t>в 18 раз</t>
  </si>
  <si>
    <t>в 3644 раз</t>
  </si>
  <si>
    <t>в 1,7 раза</t>
  </si>
  <si>
    <t>в 6,8 раза</t>
  </si>
  <si>
    <t>в 3,3 раза</t>
  </si>
  <si>
    <t>в 6,4 раза</t>
  </si>
  <si>
    <t>в 1,6 раза</t>
  </si>
  <si>
    <t>в 18,2 раза</t>
  </si>
  <si>
    <t>в 1,8 раза</t>
  </si>
  <si>
    <t>в 193,6 раза</t>
  </si>
  <si>
    <t>в 19,1 раза</t>
  </si>
  <si>
    <t>в 165 раз</t>
  </si>
  <si>
    <t>в 13,5 раза</t>
  </si>
  <si>
    <t>в 2,8 раз</t>
  </si>
  <si>
    <t>в 4 раза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</si>
</sst>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_ ;\-#,##0.0\ 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Fill="1"/>
    <xf numFmtId="1" fontId="3" fillId="0" borderId="0" xfId="0" applyNumberFormat="1" applyFont="1"/>
    <xf numFmtId="1" fontId="3" fillId="0" borderId="0" xfId="0" applyNumberFormat="1" applyFont="1" applyFill="1"/>
    <xf numFmtId="1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165" fontId="3" fillId="0" borderId="0" xfId="0" applyNumberFormat="1" applyFont="1" applyFill="1" applyAlignment="1">
      <alignment horizontal="center"/>
    </xf>
    <xf numFmtId="1" fontId="3" fillId="0" borderId="2" xfId="0" applyNumberFormat="1" applyFont="1" applyFill="1" applyBorder="1" applyAlignment="1">
      <alignment horizontal="left"/>
    </xf>
    <xf numFmtId="165" fontId="3" fillId="0" borderId="0" xfId="0" applyNumberFormat="1" applyFont="1"/>
    <xf numFmtId="0" fontId="5" fillId="0" borderId="0" xfId="0" applyFont="1"/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/>
    <xf numFmtId="165" fontId="5" fillId="0" borderId="0" xfId="0" applyNumberFormat="1" applyFont="1" applyFill="1" applyBorder="1"/>
    <xf numFmtId="1" fontId="5" fillId="0" borderId="0" xfId="0" applyNumberFormat="1" applyFont="1" applyFill="1" applyBorder="1"/>
    <xf numFmtId="1" fontId="3" fillId="0" borderId="0" xfId="0" applyNumberFormat="1" applyFont="1" applyFill="1" applyBorder="1"/>
    <xf numFmtId="1" fontId="5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/>
    </xf>
    <xf numFmtId="1" fontId="3" fillId="0" borderId="2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vertical="center"/>
    </xf>
    <xf numFmtId="166" fontId="3" fillId="3" borderId="2" xfId="2" applyNumberFormat="1" applyFont="1" applyFill="1" applyBorder="1" applyAlignment="1">
      <alignment horizontal="right" vertical="top"/>
    </xf>
    <xf numFmtId="166" fontId="3" fillId="0" borderId="2" xfId="2" applyNumberFormat="1" applyFont="1" applyFill="1" applyBorder="1" applyAlignment="1">
      <alignment horizontal="right" vertical="top"/>
    </xf>
    <xf numFmtId="166" fontId="3" fillId="2" borderId="2" xfId="2" applyNumberFormat="1" applyFont="1" applyFill="1" applyBorder="1" applyAlignment="1">
      <alignment horizontal="right" vertical="top"/>
    </xf>
    <xf numFmtId="166" fontId="7" fillId="2" borderId="2" xfId="2" applyNumberFormat="1" applyFont="1" applyFill="1" applyBorder="1" applyAlignment="1">
      <alignment horizontal="right" vertical="top" wrapText="1"/>
    </xf>
    <xf numFmtId="0" fontId="5" fillId="0" borderId="0" xfId="0" applyFont="1" applyAlignment="1"/>
    <xf numFmtId="165" fontId="5" fillId="0" borderId="0" xfId="0" applyNumberFormat="1" applyFont="1" applyAlignment="1"/>
    <xf numFmtId="1" fontId="5" fillId="0" borderId="2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1" fontId="5" fillId="0" borderId="2" xfId="0" applyNumberFormat="1" applyFont="1" applyFill="1" applyBorder="1" applyAlignment="1">
      <alignment horizontal="left"/>
    </xf>
    <xf numFmtId="1" fontId="5" fillId="4" borderId="3" xfId="0" applyNumberFormat="1" applyFont="1" applyFill="1" applyBorder="1" applyAlignment="1">
      <alignment horizontal="center"/>
    </xf>
    <xf numFmtId="1" fontId="5" fillId="4" borderId="3" xfId="0" applyNumberFormat="1" applyFont="1" applyFill="1" applyBorder="1" applyAlignment="1">
      <alignment horizontal="left"/>
    </xf>
    <xf numFmtId="166" fontId="5" fillId="4" borderId="2" xfId="2" applyNumberFormat="1" applyFont="1" applyFill="1" applyBorder="1" applyAlignment="1">
      <alignment horizontal="right" vertical="top"/>
    </xf>
    <xf numFmtId="166" fontId="8" fillId="4" borderId="2" xfId="2" applyNumberFormat="1" applyFont="1" applyFill="1" applyBorder="1" applyAlignment="1">
      <alignment horizontal="right" vertical="top" wrapText="1"/>
    </xf>
    <xf numFmtId="1" fontId="5" fillId="4" borderId="2" xfId="0" applyNumberFormat="1" applyFont="1" applyFill="1" applyBorder="1" applyAlignment="1">
      <alignment horizontal="center"/>
    </xf>
    <xf numFmtId="1" fontId="5" fillId="4" borderId="2" xfId="0" applyNumberFormat="1" applyFont="1" applyFill="1" applyBorder="1" applyAlignment="1">
      <alignment horizontal="left"/>
    </xf>
    <xf numFmtId="1" fontId="5" fillId="4" borderId="2" xfId="0" applyNumberFormat="1" applyFont="1" applyFill="1" applyBorder="1" applyAlignment="1">
      <alignment horizontal="center" wrapText="1"/>
    </xf>
    <xf numFmtId="1" fontId="5" fillId="4" borderId="2" xfId="0" applyNumberFormat="1" applyFont="1" applyFill="1" applyBorder="1" applyAlignment="1">
      <alignment horizontal="left" wrapText="1"/>
    </xf>
    <xf numFmtId="165" fontId="5" fillId="4" borderId="2" xfId="2" applyNumberFormat="1" applyFont="1" applyFill="1" applyBorder="1" applyAlignment="1">
      <alignment horizontal="right"/>
    </xf>
    <xf numFmtId="165" fontId="8" fillId="4" borderId="2" xfId="2" applyNumberFormat="1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1" fontId="9" fillId="2" borderId="2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30.4\&#1076;&#1086;&#1082;&#1091;&#1084;&#1077;&#1085;&#1090;&#1099;\2018\&#1069;&#1051;&#1045;&#1050;&#1058;&#1056;&#1054;&#1053;&#1053;&#1040;&#1071;%20&#1055;&#1054;&#1063;&#1058;&#1040;\&#1050;&#1086;&#1084;&#1080;&#1090;&#1077;&#1090;%20&#1092;&#1080;&#1085;&#1072;&#1085;&#1089;&#1086;&#1074;%20&#1042;&#1054;\&#1054;&#1090;&#1095;&#1077;&#1090;%20&#1086;&#1073;%20&#1080;&#1089;&#1087;&#1086;&#1083;&#1085;&#1077;&#1085;&#1080;&#1080;%20&#1073;&#1102;&#1076;&#1078;&#1077;&#1090;&#1072;%20&#1052;&#1054;\7)%20&#1085;&#1072;%201%20&#1080;&#1102;&#1083;&#1103;%202018\428%20&#1076;&#1086;&#1093;&#1086;&#1076;&#1099;%20&#1080;&#1102;&#1085;&#1100;%20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AL8">
            <v>53573815.030000001</v>
          </cell>
          <cell r="BU8">
            <v>14892684.140000001</v>
          </cell>
          <cell r="FQ8">
            <v>2157209.02</v>
          </cell>
          <cell r="GF8">
            <v>2621357.08</v>
          </cell>
          <cell r="GU8">
            <v>53419.47</v>
          </cell>
          <cell r="HO8">
            <v>87843.18</v>
          </cell>
          <cell r="KB8">
            <v>3886839.46</v>
          </cell>
          <cell r="ND8">
            <v>529896.03</v>
          </cell>
          <cell r="ZB8">
            <v>2366840.52</v>
          </cell>
          <cell r="AKP8">
            <v>234879.49</v>
          </cell>
          <cell r="APZ8">
            <v>22733.63</v>
          </cell>
          <cell r="AVY8">
            <v>75225</v>
          </cell>
          <cell r="BGX8">
            <v>407173.19</v>
          </cell>
          <cell r="BYU8">
            <v>4094.81</v>
          </cell>
          <cell r="CBM8">
            <v>130444344.84999999</v>
          </cell>
        </row>
        <row r="9">
          <cell r="AL9">
            <v>72588316.930000007</v>
          </cell>
          <cell r="BU9">
            <v>6314260.1100000003</v>
          </cell>
          <cell r="FQ9">
            <v>2645067.7599999998</v>
          </cell>
          <cell r="GF9">
            <v>7829213.2599999998</v>
          </cell>
          <cell r="GU9">
            <v>29838.1</v>
          </cell>
          <cell r="HO9">
            <v>147782.54</v>
          </cell>
          <cell r="KB9">
            <v>1726737.48</v>
          </cell>
          <cell r="ND9">
            <v>1210511.6000000001</v>
          </cell>
          <cell r="ZB9">
            <v>1285393.26</v>
          </cell>
          <cell r="AKP9">
            <v>197771.14</v>
          </cell>
          <cell r="APZ9">
            <v>4418794.5999999996</v>
          </cell>
          <cell r="AVY9">
            <v>291216.12</v>
          </cell>
          <cell r="BGX9">
            <v>594490.03</v>
          </cell>
          <cell r="BYU9">
            <v>103835.32</v>
          </cell>
          <cell r="CBM9">
            <v>197480801.94</v>
          </cell>
        </row>
        <row r="10">
          <cell r="AL10">
            <v>207556707.61000001</v>
          </cell>
          <cell r="BU10">
            <v>3398947.03</v>
          </cell>
          <cell r="FQ10">
            <v>7710568.5300000003</v>
          </cell>
          <cell r="GF10">
            <v>48418606.590000004</v>
          </cell>
          <cell r="GU10">
            <v>213795</v>
          </cell>
          <cell r="HO10">
            <v>916667.39</v>
          </cell>
          <cell r="KB10">
            <v>16375962.550000001</v>
          </cell>
          <cell r="ND10">
            <v>4555589.63</v>
          </cell>
          <cell r="TH10">
            <v>1.04</v>
          </cell>
          <cell r="ZB10">
            <v>19461814.18</v>
          </cell>
          <cell r="AKP10">
            <v>2832526.18</v>
          </cell>
          <cell r="APZ10">
            <v>689989.79</v>
          </cell>
          <cell r="AVY10">
            <v>2877704.84</v>
          </cell>
          <cell r="BGX10">
            <v>2552934.92</v>
          </cell>
          <cell r="BYU10">
            <v>1437409.66</v>
          </cell>
          <cell r="CBM10">
            <v>360547398.41000003</v>
          </cell>
        </row>
        <row r="11">
          <cell r="AL11">
            <v>39410412.630000003</v>
          </cell>
          <cell r="BU11">
            <v>5352395.9000000004</v>
          </cell>
          <cell r="FQ11">
            <v>1968660.94</v>
          </cell>
          <cell r="GF11">
            <v>2693304.22</v>
          </cell>
          <cell r="GU11">
            <v>126197.67</v>
          </cell>
          <cell r="HO11">
            <v>11533.85</v>
          </cell>
          <cell r="KB11">
            <v>3516766.68</v>
          </cell>
          <cell r="ND11">
            <v>583086.01</v>
          </cell>
          <cell r="ZB11">
            <v>4347819.42</v>
          </cell>
          <cell r="AKP11">
            <v>98686.34</v>
          </cell>
          <cell r="APZ11">
            <v>7532405.6600000001</v>
          </cell>
          <cell r="AVY11">
            <v>207376.13</v>
          </cell>
          <cell r="BGX11">
            <v>219140.89</v>
          </cell>
          <cell r="BYU11">
            <v>128505.34</v>
          </cell>
          <cell r="CBM11">
            <v>109440757.7</v>
          </cell>
        </row>
        <row r="12">
          <cell r="AL12">
            <v>60101097.149999999</v>
          </cell>
          <cell r="BU12">
            <v>3566462.55</v>
          </cell>
          <cell r="FQ12">
            <v>3273730.53</v>
          </cell>
          <cell r="GF12">
            <v>846812.73</v>
          </cell>
          <cell r="GU12">
            <v>503.08</v>
          </cell>
          <cell r="HO12">
            <v>161424.60999999999</v>
          </cell>
          <cell r="KB12">
            <v>9305523.2899999991</v>
          </cell>
          <cell r="ND12">
            <v>1594108.28</v>
          </cell>
          <cell r="ZB12">
            <v>4593789.71</v>
          </cell>
          <cell r="AKP12">
            <v>87791.84</v>
          </cell>
          <cell r="APZ12">
            <v>4815995.26</v>
          </cell>
          <cell r="AVY12">
            <v>664169.03</v>
          </cell>
          <cell r="BGX12">
            <v>535777.13</v>
          </cell>
          <cell r="BYU12">
            <v>34109.18</v>
          </cell>
          <cell r="CBM12">
            <v>166381316.65000001</v>
          </cell>
        </row>
        <row r="13">
          <cell r="AL13">
            <v>68848721.930000007</v>
          </cell>
          <cell r="BU13">
            <v>9813176.3800000008</v>
          </cell>
          <cell r="FQ13">
            <v>5991754.2999999998</v>
          </cell>
          <cell r="GF13">
            <v>21982630.190000001</v>
          </cell>
          <cell r="GU13">
            <v>146566.37</v>
          </cell>
          <cell r="HO13">
            <v>425798.31</v>
          </cell>
          <cell r="KB13">
            <v>7094907.9699999997</v>
          </cell>
          <cell r="ND13">
            <v>1029519.43</v>
          </cell>
          <cell r="ZB13">
            <v>5400572.0499999998</v>
          </cell>
          <cell r="AKP13">
            <v>231373.28</v>
          </cell>
          <cell r="APZ13">
            <v>412787.89</v>
          </cell>
          <cell r="AVY13">
            <v>1120050.26</v>
          </cell>
          <cell r="BGX13">
            <v>338520.47</v>
          </cell>
          <cell r="BYU13">
            <v>30817.48</v>
          </cell>
          <cell r="CBM13">
            <v>217334024.22999999</v>
          </cell>
        </row>
        <row r="14">
          <cell r="AL14">
            <v>121532925.06</v>
          </cell>
          <cell r="BU14">
            <v>8435224.8100000005</v>
          </cell>
          <cell r="FQ14">
            <v>6508099.0800000001</v>
          </cell>
          <cell r="GF14">
            <v>5417687.8600000003</v>
          </cell>
          <cell r="GU14">
            <v>161706.07999999999</v>
          </cell>
          <cell r="HO14">
            <v>22957.89</v>
          </cell>
          <cell r="KB14">
            <v>8752969.6600000001</v>
          </cell>
          <cell r="ND14">
            <v>1489291.09</v>
          </cell>
          <cell r="ZB14">
            <v>10278076.99</v>
          </cell>
          <cell r="AKP14">
            <v>472020.2</v>
          </cell>
          <cell r="APZ14">
            <v>17035047.949999999</v>
          </cell>
          <cell r="AVY14">
            <v>3867744.52</v>
          </cell>
          <cell r="BGX14">
            <v>704291.35</v>
          </cell>
          <cell r="BYU14">
            <v>192474.79</v>
          </cell>
          <cell r="CBM14">
            <v>244928985.52000001</v>
          </cell>
        </row>
        <row r="15">
          <cell r="AL15">
            <v>87181948.870000005</v>
          </cell>
          <cell r="BU15">
            <v>3531338.37</v>
          </cell>
          <cell r="FQ15">
            <v>6168330.8300000001</v>
          </cell>
          <cell r="GF15">
            <v>1227251.51</v>
          </cell>
          <cell r="GU15">
            <v>42025</v>
          </cell>
          <cell r="HO15">
            <v>71514.67</v>
          </cell>
          <cell r="KB15">
            <v>6789956.6200000001</v>
          </cell>
          <cell r="ND15">
            <v>2048075.81</v>
          </cell>
          <cell r="ZB15">
            <v>5037181.7699999996</v>
          </cell>
          <cell r="AKP15">
            <v>160331.56</v>
          </cell>
          <cell r="APZ15">
            <v>275010.49</v>
          </cell>
          <cell r="AVY15">
            <v>297745.40999999997</v>
          </cell>
          <cell r="BGX15">
            <v>1445338.91</v>
          </cell>
          <cell r="BYU15">
            <v>561262.59</v>
          </cell>
          <cell r="CBM15">
            <v>201914431.43000001</v>
          </cell>
        </row>
        <row r="16">
          <cell r="AL16">
            <v>137195141.72999999</v>
          </cell>
          <cell r="BU16">
            <v>4720159.33</v>
          </cell>
          <cell r="FQ16">
            <v>8408152.4100000001</v>
          </cell>
          <cell r="GF16">
            <v>5624581.6900000004</v>
          </cell>
          <cell r="GU16">
            <v>30644</v>
          </cell>
          <cell r="HO16">
            <v>523602.72</v>
          </cell>
          <cell r="KB16">
            <v>9071239.1699999999</v>
          </cell>
          <cell r="ND16">
            <v>2423442.42</v>
          </cell>
          <cell r="TH16">
            <v>-340</v>
          </cell>
          <cell r="ZB16">
            <v>9665252.2599999998</v>
          </cell>
          <cell r="AKP16">
            <v>539878.02</v>
          </cell>
          <cell r="APZ16">
            <v>12005221.73</v>
          </cell>
          <cell r="AVY16">
            <v>1448499.85</v>
          </cell>
          <cell r="BGX16">
            <v>2130285.02</v>
          </cell>
          <cell r="BYU16">
            <v>250304.89</v>
          </cell>
          <cell r="CBM16">
            <v>315072534.47000003</v>
          </cell>
        </row>
        <row r="17">
          <cell r="AL17">
            <v>117122613.01000001</v>
          </cell>
          <cell r="BU17">
            <v>6211589.3300000001</v>
          </cell>
          <cell r="FQ17">
            <v>2161292.11</v>
          </cell>
          <cell r="GF17">
            <v>1393573.21</v>
          </cell>
          <cell r="HO17">
            <v>107198.8</v>
          </cell>
          <cell r="KB17">
            <v>2680202.7599999998</v>
          </cell>
          <cell r="ND17">
            <v>110392.26</v>
          </cell>
          <cell r="TH17">
            <v>32657.21</v>
          </cell>
          <cell r="ZB17">
            <v>7206245.5700000003</v>
          </cell>
          <cell r="AKP17">
            <v>2215684.41</v>
          </cell>
          <cell r="APZ17">
            <v>8040076.0199999996</v>
          </cell>
          <cell r="AVY17">
            <v>2235346.9900000002</v>
          </cell>
          <cell r="BGX17">
            <v>241201.88</v>
          </cell>
          <cell r="BYU17">
            <v>3672.25</v>
          </cell>
          <cell r="CBM17">
            <v>229795096.02000001</v>
          </cell>
        </row>
        <row r="18">
          <cell r="AL18">
            <v>38479139.899999999</v>
          </cell>
          <cell r="BU18">
            <v>3766400.89</v>
          </cell>
          <cell r="FQ18">
            <v>2960410.46</v>
          </cell>
          <cell r="GF18">
            <v>12156511.189999999</v>
          </cell>
          <cell r="HO18">
            <v>76638.070000000007</v>
          </cell>
          <cell r="KB18">
            <v>2789237.54</v>
          </cell>
          <cell r="ND18">
            <v>656792.97</v>
          </cell>
          <cell r="ZB18">
            <v>5875353.9500000002</v>
          </cell>
          <cell r="AKP18">
            <v>75087.39</v>
          </cell>
          <cell r="APZ18">
            <v>2150233.86</v>
          </cell>
          <cell r="AVY18">
            <v>79876.850000000006</v>
          </cell>
          <cell r="BGX18">
            <v>468888.09</v>
          </cell>
          <cell r="BYU18">
            <v>21575.64</v>
          </cell>
          <cell r="CBM18">
            <v>102944009.31999999</v>
          </cell>
        </row>
        <row r="19">
          <cell r="AL19">
            <v>43767925.109999999</v>
          </cell>
          <cell r="BU19">
            <v>2226337.35</v>
          </cell>
          <cell r="FQ19">
            <v>3184538.5</v>
          </cell>
          <cell r="GF19">
            <v>2046315.69</v>
          </cell>
          <cell r="GU19">
            <v>0</v>
          </cell>
          <cell r="HO19">
            <v>58403.44</v>
          </cell>
          <cell r="KB19">
            <v>1900790.75</v>
          </cell>
          <cell r="ND19">
            <v>517776.25</v>
          </cell>
          <cell r="ZB19">
            <v>1290570.8999999999</v>
          </cell>
          <cell r="AKP19">
            <v>137864.42000000001</v>
          </cell>
          <cell r="APZ19">
            <v>4384013.8899999997</v>
          </cell>
          <cell r="AVY19">
            <v>263835.24</v>
          </cell>
          <cell r="BGX19">
            <v>278460.09000000003</v>
          </cell>
          <cell r="BYU19">
            <v>31970.43</v>
          </cell>
          <cell r="CBM19">
            <v>119944952.79000001</v>
          </cell>
        </row>
        <row r="20">
          <cell r="AL20">
            <v>151843646.69999999</v>
          </cell>
          <cell r="BU20">
            <v>5257831.09</v>
          </cell>
          <cell r="FQ20">
            <v>4574129.5999999996</v>
          </cell>
          <cell r="GF20">
            <v>14548617.9</v>
          </cell>
          <cell r="GU20">
            <v>1467634.49</v>
          </cell>
          <cell r="HO20">
            <v>191005.52</v>
          </cell>
          <cell r="KB20">
            <v>6066054.0700000003</v>
          </cell>
          <cell r="ND20">
            <v>1363392.32</v>
          </cell>
          <cell r="ZB20">
            <v>23278167.5</v>
          </cell>
          <cell r="AKP20">
            <v>678270.56</v>
          </cell>
          <cell r="APZ20">
            <v>1829088.27</v>
          </cell>
          <cell r="AVY20">
            <v>2938831.18</v>
          </cell>
          <cell r="BGX20">
            <v>2420816.7400000002</v>
          </cell>
          <cell r="BYU20">
            <v>408331.99</v>
          </cell>
          <cell r="CBM20">
            <v>189996302.84999999</v>
          </cell>
        </row>
        <row r="21">
          <cell r="AL21">
            <v>102805404.31</v>
          </cell>
          <cell r="BU21">
            <v>5417240.8300000001</v>
          </cell>
          <cell r="FQ21">
            <v>4636725.4400000004</v>
          </cell>
          <cell r="GF21">
            <v>1717124.8</v>
          </cell>
          <cell r="GU21">
            <v>712967</v>
          </cell>
          <cell r="HO21">
            <v>249831.93</v>
          </cell>
          <cell r="KB21">
            <v>6047018.0899999999</v>
          </cell>
          <cell r="ND21">
            <v>1696142.42</v>
          </cell>
          <cell r="ZB21">
            <v>7709239.9199999999</v>
          </cell>
          <cell r="AKP21">
            <v>391326.16</v>
          </cell>
          <cell r="APZ21">
            <v>5738650.8200000003</v>
          </cell>
          <cell r="AVY21">
            <v>1314931.22</v>
          </cell>
          <cell r="BGX21">
            <v>1376054.29</v>
          </cell>
          <cell r="BYU21">
            <v>1000.87</v>
          </cell>
          <cell r="CBM21">
            <v>198655080.66</v>
          </cell>
        </row>
        <row r="22">
          <cell r="AL22">
            <v>72509016.75</v>
          </cell>
          <cell r="BU22">
            <v>1202330.26</v>
          </cell>
          <cell r="FQ22">
            <v>2297875.08</v>
          </cell>
          <cell r="GF22">
            <v>1644578.07</v>
          </cell>
          <cell r="GU22">
            <v>125025.25</v>
          </cell>
          <cell r="HO22">
            <v>253209.64</v>
          </cell>
          <cell r="KB22">
            <v>4246374.2300000004</v>
          </cell>
          <cell r="ND22">
            <v>1684019.64</v>
          </cell>
          <cell r="ZB22">
            <v>2812580.19</v>
          </cell>
          <cell r="AKP22">
            <v>251733.3</v>
          </cell>
          <cell r="APZ22">
            <v>7676135.6600000001</v>
          </cell>
          <cell r="AVY22">
            <v>414198.89</v>
          </cell>
          <cell r="BGX22">
            <v>787985.04</v>
          </cell>
          <cell r="BYU22">
            <v>233267.43</v>
          </cell>
          <cell r="CBM22">
            <v>218016775.69999999</v>
          </cell>
        </row>
        <row r="23">
          <cell r="AL23">
            <v>36200752.859999999</v>
          </cell>
          <cell r="BU23">
            <v>1777827.77</v>
          </cell>
          <cell r="FQ23">
            <v>1928931.2</v>
          </cell>
          <cell r="GF23">
            <v>18744680.120000001</v>
          </cell>
          <cell r="HO23">
            <v>47145.34</v>
          </cell>
          <cell r="KB23">
            <v>3580448.98</v>
          </cell>
          <cell r="ND23">
            <v>321994.94</v>
          </cell>
          <cell r="ZB23">
            <v>9032426.5</v>
          </cell>
          <cell r="AKP23">
            <v>39957.22</v>
          </cell>
          <cell r="APZ23">
            <v>1992786.74</v>
          </cell>
          <cell r="AVY23">
            <v>206043.54</v>
          </cell>
          <cell r="BGX23">
            <v>148496.37</v>
          </cell>
          <cell r="BYU23">
            <v>32974.79</v>
          </cell>
          <cell r="CBM23">
            <v>96541377.730000004</v>
          </cell>
        </row>
        <row r="24">
          <cell r="AL24">
            <v>89287571.879999995</v>
          </cell>
          <cell r="BU24">
            <v>19723619.940000001</v>
          </cell>
          <cell r="FQ24">
            <v>3459258.23</v>
          </cell>
          <cell r="GF24">
            <v>5412983.1900000004</v>
          </cell>
          <cell r="GU24">
            <v>45000</v>
          </cell>
          <cell r="HO24">
            <v>151516.4</v>
          </cell>
          <cell r="KB24">
            <v>3767040.36</v>
          </cell>
          <cell r="ND24">
            <v>1126542.72</v>
          </cell>
          <cell r="ZB24">
            <v>3560428.64</v>
          </cell>
          <cell r="AKP24">
            <v>320830.84999999998</v>
          </cell>
          <cell r="APZ24">
            <v>9650749.7400000002</v>
          </cell>
          <cell r="AVY24">
            <v>439607.9</v>
          </cell>
          <cell r="BGX24">
            <v>853441.23</v>
          </cell>
          <cell r="BYU24">
            <v>24794.21</v>
          </cell>
          <cell r="CBM24">
            <v>198392610.00999999</v>
          </cell>
        </row>
        <row r="25">
          <cell r="AL25">
            <v>86593642.25</v>
          </cell>
          <cell r="BU25">
            <v>9610536.6500000004</v>
          </cell>
          <cell r="FQ25">
            <v>6549451.2999999998</v>
          </cell>
          <cell r="GF25">
            <v>11724981.550000001</v>
          </cell>
          <cell r="GU25">
            <v>23933.42</v>
          </cell>
          <cell r="HO25">
            <v>359102.35</v>
          </cell>
          <cell r="KB25">
            <v>11180119.52</v>
          </cell>
          <cell r="ND25">
            <v>1781651.14</v>
          </cell>
          <cell r="ZB25">
            <v>13513129.73</v>
          </cell>
          <cell r="AKP25">
            <v>435112.47</v>
          </cell>
          <cell r="APZ25">
            <v>6427090.4299999997</v>
          </cell>
          <cell r="AVY25">
            <v>2760900.75</v>
          </cell>
          <cell r="BGX25">
            <v>963095.65</v>
          </cell>
          <cell r="BYU25">
            <v>25332.39</v>
          </cell>
          <cell r="CBM25">
            <v>210157543.37</v>
          </cell>
        </row>
        <row r="26">
          <cell r="AL26">
            <v>64978799.890000001</v>
          </cell>
          <cell r="BU26">
            <v>6465564.7599999998</v>
          </cell>
          <cell r="FQ26">
            <v>4191262.33</v>
          </cell>
          <cell r="GF26">
            <v>10772710.619999999</v>
          </cell>
          <cell r="GU26">
            <v>8886</v>
          </cell>
          <cell r="HO26">
            <v>140270.79999999999</v>
          </cell>
          <cell r="KB26">
            <v>8014126.1900000004</v>
          </cell>
          <cell r="ND26">
            <v>762351.37</v>
          </cell>
          <cell r="TH26">
            <v>0.22</v>
          </cell>
          <cell r="ZB26">
            <v>7281699.3499999996</v>
          </cell>
          <cell r="AKP26">
            <v>141244.07</v>
          </cell>
          <cell r="APZ26">
            <v>4955163.9000000004</v>
          </cell>
          <cell r="AVY26">
            <v>2374903.9500000002</v>
          </cell>
          <cell r="BGX26">
            <v>547067.48</v>
          </cell>
          <cell r="BYU26">
            <v>26515.84</v>
          </cell>
          <cell r="CBM26">
            <v>148565130.83000001</v>
          </cell>
        </row>
        <row r="27">
          <cell r="AL27">
            <v>57228102.960000001</v>
          </cell>
          <cell r="BU27">
            <v>5176774.5999999996</v>
          </cell>
          <cell r="FQ27">
            <v>3418549.06</v>
          </cell>
          <cell r="GF27">
            <v>19458034.879999999</v>
          </cell>
          <cell r="GU27">
            <v>0</v>
          </cell>
          <cell r="HO27">
            <v>46696.83</v>
          </cell>
          <cell r="KB27">
            <v>2514587.9</v>
          </cell>
          <cell r="ND27">
            <v>823085.96</v>
          </cell>
          <cell r="TH27">
            <v>1.44</v>
          </cell>
          <cell r="ZB27">
            <v>8822079.1999999993</v>
          </cell>
          <cell r="AKP27">
            <v>126649.38</v>
          </cell>
          <cell r="APZ27">
            <v>4242532.18</v>
          </cell>
          <cell r="AVY27">
            <v>87496.91</v>
          </cell>
          <cell r="BGX27">
            <v>575051.31000000006</v>
          </cell>
          <cell r="BYU27">
            <v>255744.57</v>
          </cell>
          <cell r="CBM27">
            <v>152162606.74000001</v>
          </cell>
        </row>
        <row r="28">
          <cell r="AL28">
            <v>60014644.75</v>
          </cell>
          <cell r="BU28">
            <v>3507021.64</v>
          </cell>
          <cell r="FQ28">
            <v>2695852.86</v>
          </cell>
          <cell r="GF28">
            <v>2841694.43</v>
          </cell>
          <cell r="GU28">
            <v>-16382</v>
          </cell>
          <cell r="HO28">
            <v>-73931.740000000005</v>
          </cell>
          <cell r="KB28">
            <v>1441156.37</v>
          </cell>
          <cell r="ND28">
            <v>489090.35</v>
          </cell>
          <cell r="ZB28">
            <v>2428138.13</v>
          </cell>
          <cell r="AKP28">
            <v>158385.96</v>
          </cell>
          <cell r="APZ28">
            <v>2599802.65</v>
          </cell>
          <cell r="AVY28">
            <v>177740.73</v>
          </cell>
          <cell r="BGX28">
            <v>215067.97</v>
          </cell>
          <cell r="BYU28">
            <v>7307.26</v>
          </cell>
          <cell r="CBM28">
            <v>127717055.28</v>
          </cell>
        </row>
        <row r="29">
          <cell r="AL29">
            <v>104031203.47</v>
          </cell>
          <cell r="BU29">
            <v>8962088.6099999994</v>
          </cell>
          <cell r="FQ29">
            <v>4656026.0199999996</v>
          </cell>
          <cell r="GF29">
            <v>2666793.75</v>
          </cell>
          <cell r="GU29">
            <v>18000</v>
          </cell>
          <cell r="HO29">
            <v>112050.19</v>
          </cell>
          <cell r="KB29">
            <v>1716733.56</v>
          </cell>
          <cell r="ND29">
            <v>1832599.79</v>
          </cell>
          <cell r="ZB29">
            <v>6753626.2699999996</v>
          </cell>
          <cell r="AKP29">
            <v>193072.85</v>
          </cell>
          <cell r="APZ29">
            <v>12723999.42</v>
          </cell>
          <cell r="AVY29">
            <v>2934200.26</v>
          </cell>
          <cell r="BGX29">
            <v>2230419.94</v>
          </cell>
          <cell r="BYU29">
            <v>259850.09</v>
          </cell>
          <cell r="CBM29">
            <v>322657828.08999997</v>
          </cell>
        </row>
        <row r="30">
          <cell r="AL30">
            <v>46433358.719999999</v>
          </cell>
          <cell r="BU30">
            <v>11404575.23</v>
          </cell>
          <cell r="FQ30">
            <v>2278462.5499999998</v>
          </cell>
          <cell r="GF30">
            <v>6144975.7199999997</v>
          </cell>
          <cell r="GU30">
            <v>2660.93</v>
          </cell>
          <cell r="HO30">
            <v>471498.03</v>
          </cell>
          <cell r="KB30">
            <v>2629208.7999999998</v>
          </cell>
          <cell r="ND30">
            <v>492402.85</v>
          </cell>
          <cell r="ZB30">
            <v>2467635.7200000002</v>
          </cell>
          <cell r="AKP30">
            <v>43050.97</v>
          </cell>
          <cell r="APZ30">
            <v>2105411.61</v>
          </cell>
          <cell r="AVY30">
            <v>92930.37</v>
          </cell>
          <cell r="BGX30">
            <v>634766.32999999996</v>
          </cell>
          <cell r="BYU30">
            <v>143577.9</v>
          </cell>
          <cell r="CBM30">
            <v>160059372.56999999</v>
          </cell>
        </row>
        <row r="31">
          <cell r="AL31">
            <v>40860108.329999998</v>
          </cell>
          <cell r="BU31">
            <v>4274351.51</v>
          </cell>
          <cell r="FQ31">
            <v>2721618.64</v>
          </cell>
          <cell r="GF31">
            <v>2672738.5</v>
          </cell>
          <cell r="GU31">
            <v>20000</v>
          </cell>
          <cell r="HO31">
            <v>79871.62</v>
          </cell>
          <cell r="KB31">
            <v>8126463.3499999996</v>
          </cell>
          <cell r="ND31">
            <v>457339.09</v>
          </cell>
          <cell r="ZB31">
            <v>6844182.9199999999</v>
          </cell>
          <cell r="AKP31">
            <v>174691.15</v>
          </cell>
          <cell r="APZ31">
            <v>6902105.2800000003</v>
          </cell>
          <cell r="AVY31">
            <v>351979.92</v>
          </cell>
          <cell r="BGX31">
            <v>758663.04</v>
          </cell>
          <cell r="BYU31">
            <v>-11186.38</v>
          </cell>
          <cell r="CBM31">
            <v>102005847.84999999</v>
          </cell>
        </row>
        <row r="32">
          <cell r="AL32">
            <v>89433544.180000007</v>
          </cell>
          <cell r="BU32">
            <v>5471278.2999999998</v>
          </cell>
          <cell r="FQ32">
            <v>5391884.1500000004</v>
          </cell>
          <cell r="GF32">
            <v>1939761.74</v>
          </cell>
          <cell r="GU32">
            <v>14810</v>
          </cell>
          <cell r="HO32">
            <v>368386.8</v>
          </cell>
          <cell r="KB32">
            <v>27808681.829999998</v>
          </cell>
          <cell r="ND32">
            <v>2119095.73</v>
          </cell>
          <cell r="ZB32">
            <v>22560626.609999999</v>
          </cell>
          <cell r="AKP32">
            <v>1542641.38</v>
          </cell>
          <cell r="APZ32">
            <v>8309317.4299999997</v>
          </cell>
          <cell r="AVY32">
            <v>1450849.2</v>
          </cell>
          <cell r="BGX32">
            <v>1390512.24</v>
          </cell>
          <cell r="BYU32">
            <v>-4981.6000000000004</v>
          </cell>
          <cell r="CBM32">
            <v>209438611.28999999</v>
          </cell>
        </row>
        <row r="33">
          <cell r="AL33">
            <v>56424674.75</v>
          </cell>
          <cell r="BU33">
            <v>6376403.0800000001</v>
          </cell>
          <cell r="FQ33">
            <v>3696046.19</v>
          </cell>
          <cell r="GF33">
            <v>13337234.960000001</v>
          </cell>
          <cell r="GU33">
            <v>442045.73</v>
          </cell>
          <cell r="HO33">
            <v>62851.53</v>
          </cell>
          <cell r="KB33">
            <v>6708280.75</v>
          </cell>
          <cell r="ND33">
            <v>1035641.99</v>
          </cell>
          <cell r="ZB33">
            <v>1756141.28</v>
          </cell>
          <cell r="AKP33">
            <v>109004.05</v>
          </cell>
          <cell r="APZ33">
            <v>3282874.3</v>
          </cell>
          <cell r="AVY33">
            <v>908044.42</v>
          </cell>
          <cell r="BGX33">
            <v>1188328.98</v>
          </cell>
          <cell r="BYU33">
            <v>1375035.63</v>
          </cell>
          <cell r="CBM33">
            <v>136420515.33000001</v>
          </cell>
        </row>
        <row r="34">
          <cell r="AL34">
            <v>155172643.99000001</v>
          </cell>
          <cell r="BU34">
            <v>5171371.03</v>
          </cell>
          <cell r="FQ34">
            <v>7459703.8499999996</v>
          </cell>
          <cell r="GF34">
            <v>4512357.71</v>
          </cell>
          <cell r="GU34">
            <v>318164.2</v>
          </cell>
          <cell r="HO34">
            <v>565481.31000000006</v>
          </cell>
          <cell r="KB34">
            <v>9210516.9100000001</v>
          </cell>
          <cell r="ND34">
            <v>3640846.43</v>
          </cell>
          <cell r="TH34">
            <v>3391.94</v>
          </cell>
          <cell r="ZB34">
            <v>4866136.12</v>
          </cell>
          <cell r="AKP34">
            <v>1046316.98</v>
          </cell>
          <cell r="APZ34">
            <v>18258336.579999998</v>
          </cell>
          <cell r="AVY34">
            <v>3069543.42</v>
          </cell>
          <cell r="BGX34">
            <v>1477919.51</v>
          </cell>
          <cell r="BYU34">
            <v>414940.12</v>
          </cell>
          <cell r="CBM34">
            <v>351833396.5</v>
          </cell>
        </row>
        <row r="35">
          <cell r="AL35">
            <v>51597381.630000003</v>
          </cell>
          <cell r="BU35">
            <v>5730657.3899999997</v>
          </cell>
          <cell r="FQ35">
            <v>2415746.4500000002</v>
          </cell>
          <cell r="GF35">
            <v>13429454.689999999</v>
          </cell>
          <cell r="GU35">
            <v>110000</v>
          </cell>
          <cell r="HO35">
            <v>58888.98</v>
          </cell>
          <cell r="KB35">
            <v>2220886.06</v>
          </cell>
          <cell r="ND35">
            <v>737102.43</v>
          </cell>
          <cell r="TH35">
            <v>228769</v>
          </cell>
          <cell r="ZB35">
            <v>2539400.2000000002</v>
          </cell>
          <cell r="AKP35">
            <v>157359.26</v>
          </cell>
          <cell r="APZ35">
            <v>5822880.8600000003</v>
          </cell>
          <cell r="AVY35">
            <v>331273.76</v>
          </cell>
          <cell r="BGX35">
            <v>700696.09</v>
          </cell>
          <cell r="BYU35">
            <v>49021.41</v>
          </cell>
          <cell r="CBM35">
            <v>191196448.66999999</v>
          </cell>
        </row>
        <row r="36">
          <cell r="AL36">
            <v>88614296.209999993</v>
          </cell>
          <cell r="BU36">
            <v>3631307.68</v>
          </cell>
          <cell r="FQ36">
            <v>6175599.5700000003</v>
          </cell>
          <cell r="GF36">
            <v>9108713.0099999998</v>
          </cell>
          <cell r="GU36">
            <v>29324</v>
          </cell>
          <cell r="HO36">
            <v>374271.55</v>
          </cell>
          <cell r="KB36">
            <v>2851479.68</v>
          </cell>
          <cell r="ND36">
            <v>1213886.8</v>
          </cell>
          <cell r="TH36">
            <v>1004.55</v>
          </cell>
          <cell r="ZB36">
            <v>6202796.3899999997</v>
          </cell>
          <cell r="AKP36">
            <v>382578.68</v>
          </cell>
          <cell r="APZ36">
            <v>2257217.65</v>
          </cell>
          <cell r="AVY36">
            <v>4124731.68</v>
          </cell>
          <cell r="BGX36">
            <v>1284084.73</v>
          </cell>
          <cell r="BYU36">
            <v>23398.69</v>
          </cell>
          <cell r="CBM36">
            <v>198617063.84</v>
          </cell>
        </row>
        <row r="37">
          <cell r="AL37">
            <v>61896246.049999997</v>
          </cell>
          <cell r="BU37">
            <v>14265851.390000001</v>
          </cell>
          <cell r="FQ37">
            <v>2074144.74</v>
          </cell>
          <cell r="GF37">
            <v>8900619.9199999999</v>
          </cell>
          <cell r="GU37">
            <v>16291</v>
          </cell>
          <cell r="HO37">
            <v>212521.77</v>
          </cell>
          <cell r="KB37">
            <v>5220766.45</v>
          </cell>
          <cell r="ND37">
            <v>24345</v>
          </cell>
          <cell r="TH37">
            <v>-1360.86</v>
          </cell>
          <cell r="ZB37">
            <v>12143114.789999999</v>
          </cell>
          <cell r="AKP37">
            <v>668457.61</v>
          </cell>
          <cell r="APZ37">
            <v>2398820.58</v>
          </cell>
          <cell r="AVY37">
            <v>1514524.89</v>
          </cell>
          <cell r="BGX37">
            <v>559811.9</v>
          </cell>
          <cell r="BYU37">
            <v>12508.77</v>
          </cell>
          <cell r="CBM37">
            <v>149978154.47</v>
          </cell>
        </row>
        <row r="38">
          <cell r="AL38">
            <v>45586841.229999997</v>
          </cell>
          <cell r="BU38">
            <v>3617798.22</v>
          </cell>
          <cell r="FQ38">
            <v>906545.01</v>
          </cell>
          <cell r="GF38">
            <v>5696888.9000000004</v>
          </cell>
          <cell r="GU38">
            <v>37827.06</v>
          </cell>
          <cell r="HO38">
            <v>168639.66</v>
          </cell>
          <cell r="KB38">
            <v>2818923.55</v>
          </cell>
          <cell r="ND38">
            <v>32956.92</v>
          </cell>
          <cell r="ZB38">
            <v>6204412.3600000003</v>
          </cell>
          <cell r="AKP38">
            <v>121573.39</v>
          </cell>
          <cell r="APZ38">
            <v>2212108.69</v>
          </cell>
          <cell r="AVY38">
            <v>101956.71</v>
          </cell>
          <cell r="BGX38">
            <v>349249.71</v>
          </cell>
          <cell r="BYU38">
            <v>2556.25</v>
          </cell>
          <cell r="CBM38">
            <v>111995328.38</v>
          </cell>
        </row>
        <row r="39">
          <cell r="AL39">
            <v>44126627.850000001</v>
          </cell>
          <cell r="BU39">
            <v>2366834.41</v>
          </cell>
          <cell r="FQ39">
            <v>790289.76</v>
          </cell>
          <cell r="GF39">
            <v>12084381.859999999</v>
          </cell>
          <cell r="GU39">
            <v>0</v>
          </cell>
          <cell r="HO39">
            <v>59260.63</v>
          </cell>
          <cell r="KB39">
            <v>1896756.97</v>
          </cell>
          <cell r="ND39">
            <v>386203.19</v>
          </cell>
          <cell r="TH39">
            <v>0</v>
          </cell>
          <cell r="ZB39">
            <v>4159229.32</v>
          </cell>
          <cell r="AKP39">
            <v>215917.68</v>
          </cell>
          <cell r="APZ39">
            <v>2181217.89</v>
          </cell>
          <cell r="AVY39">
            <v>382959.41</v>
          </cell>
          <cell r="BGX39">
            <v>374868.87</v>
          </cell>
          <cell r="BYU39">
            <v>-1899.16</v>
          </cell>
          <cell r="CBM39">
            <v>125204438.08</v>
          </cell>
        </row>
        <row r="40">
          <cell r="AL40">
            <v>1429884526.28</v>
          </cell>
          <cell r="BU40">
            <v>31049841.149999999</v>
          </cell>
          <cell r="FQ40">
            <v>264858592.69</v>
          </cell>
          <cell r="GF40">
            <v>6773392.25</v>
          </cell>
          <cell r="GU40">
            <v>4565114.8</v>
          </cell>
          <cell r="HO40">
            <v>64390191.009999998</v>
          </cell>
          <cell r="KB40">
            <v>436599165.05000001</v>
          </cell>
          <cell r="ND40">
            <v>106579172.61</v>
          </cell>
          <cell r="TH40">
            <v>797.49</v>
          </cell>
          <cell r="ZB40">
            <v>580223422.29999995</v>
          </cell>
          <cell r="AKP40">
            <v>24321795.559999999</v>
          </cell>
          <cell r="APZ40">
            <v>12939616.859999999</v>
          </cell>
          <cell r="AVY40">
            <v>200797110.83000001</v>
          </cell>
          <cell r="BGX40">
            <v>108141807.98999999</v>
          </cell>
          <cell r="BYU40">
            <v>76839333.980000004</v>
          </cell>
          <cell r="CBM40">
            <v>5928593302.7299995</v>
          </cell>
        </row>
        <row r="41">
          <cell r="AL41">
            <v>685542981.42999995</v>
          </cell>
          <cell r="BU41">
            <v>9410598.3900000006</v>
          </cell>
          <cell r="FQ41">
            <v>68790423.159999996</v>
          </cell>
          <cell r="GF41">
            <v>4402506.62</v>
          </cell>
          <cell r="GU41">
            <v>5132009.07</v>
          </cell>
          <cell r="HO41">
            <v>6413698.8700000001</v>
          </cell>
          <cell r="KB41">
            <v>97019764.769999996</v>
          </cell>
          <cell r="ND41">
            <v>15056534.34</v>
          </cell>
          <cell r="TH41">
            <v>623.92999999999995</v>
          </cell>
          <cell r="ZB41">
            <v>149676898.69</v>
          </cell>
          <cell r="AKP41">
            <v>2605961.6</v>
          </cell>
          <cell r="APZ41">
            <v>10764807.960000001</v>
          </cell>
          <cell r="AVY41">
            <v>23166049.039999999</v>
          </cell>
          <cell r="BGX41">
            <v>23476185.25</v>
          </cell>
          <cell r="BYU41">
            <v>6130812.4199999999</v>
          </cell>
          <cell r="CBM41">
            <v>1386091941.9100001</v>
          </cell>
        </row>
        <row r="42">
          <cell r="AL42">
            <v>248744162.22999999</v>
          </cell>
          <cell r="BU42">
            <v>3604288.9</v>
          </cell>
          <cell r="FQ42">
            <v>24263394.079999998</v>
          </cell>
          <cell r="GF42">
            <v>445707.98</v>
          </cell>
          <cell r="GU42">
            <v>2306322.0099999998</v>
          </cell>
          <cell r="HO42">
            <v>-1548668.37</v>
          </cell>
          <cell r="KB42">
            <v>28759750.289999999</v>
          </cell>
          <cell r="ND42">
            <v>6177401.3700000001</v>
          </cell>
          <cell r="ZB42">
            <v>29875834.27</v>
          </cell>
          <cell r="AKP42">
            <v>1307009.67</v>
          </cell>
          <cell r="APZ42">
            <v>1566285.16</v>
          </cell>
          <cell r="AVY42">
            <v>7654622.4000000004</v>
          </cell>
          <cell r="BGX42">
            <v>3732467.46</v>
          </cell>
          <cell r="BYU42">
            <v>2280373.0699999998</v>
          </cell>
          <cell r="CBM42">
            <v>621505779.16999996</v>
          </cell>
        </row>
        <row r="43">
          <cell r="AL43">
            <v>195434059.44999999</v>
          </cell>
          <cell r="BU43">
            <v>17691816.899999999</v>
          </cell>
          <cell r="FQ43">
            <v>21630449.989999998</v>
          </cell>
          <cell r="GF43">
            <v>13793792.210000001</v>
          </cell>
          <cell r="GU43">
            <v>1090713.06</v>
          </cell>
          <cell r="HO43">
            <v>1616734.69</v>
          </cell>
          <cell r="KB43">
            <v>22075382.510000002</v>
          </cell>
          <cell r="ND43">
            <v>4255529.24</v>
          </cell>
          <cell r="ZB43">
            <v>39858992.719999999</v>
          </cell>
          <cell r="AKP43">
            <v>1028680.94</v>
          </cell>
          <cell r="APZ43">
            <v>4923717.0599999996</v>
          </cell>
          <cell r="AVY43">
            <v>6741172.4000000004</v>
          </cell>
          <cell r="BGX43">
            <v>2994717.39</v>
          </cell>
          <cell r="BYU43">
            <v>36000</v>
          </cell>
          <cell r="CBM43">
            <v>379150359.43000001</v>
          </cell>
        </row>
        <row r="44">
          <cell r="AL44">
            <v>95663849.469999999</v>
          </cell>
          <cell r="BU44">
            <v>3428667.65</v>
          </cell>
          <cell r="FQ44">
            <v>12431053.32</v>
          </cell>
          <cell r="GF44">
            <v>1059667.52</v>
          </cell>
          <cell r="GU44">
            <v>341842.58</v>
          </cell>
          <cell r="HO44">
            <v>1402068.91</v>
          </cell>
          <cell r="KB44">
            <v>11047335.15</v>
          </cell>
          <cell r="ND44">
            <v>2497849.48</v>
          </cell>
          <cell r="ZB44">
            <v>7741498.5099999998</v>
          </cell>
          <cell r="AKP44">
            <v>1503776.43</v>
          </cell>
          <cell r="APZ44">
            <v>680645.09</v>
          </cell>
          <cell r="AVY44">
            <v>9296829.25</v>
          </cell>
          <cell r="BGX44">
            <v>3003506.42</v>
          </cell>
          <cell r="BYU44">
            <v>307492.90999999997</v>
          </cell>
          <cell r="CBM44">
            <v>325413418.81</v>
          </cell>
        </row>
        <row r="45">
          <cell r="AL45">
            <v>102486740.59</v>
          </cell>
          <cell r="BU45">
            <v>3361121</v>
          </cell>
          <cell r="FQ45">
            <v>7797868.0800000001</v>
          </cell>
          <cell r="GF45">
            <v>757603.62</v>
          </cell>
          <cell r="GU45">
            <v>1186985.51</v>
          </cell>
          <cell r="HO45">
            <v>597542.78</v>
          </cell>
          <cell r="KB45">
            <v>6614112.8499999996</v>
          </cell>
          <cell r="ND45">
            <v>2459046.12</v>
          </cell>
          <cell r="ZB45">
            <v>4851124.17</v>
          </cell>
          <cell r="AKP45">
            <v>298112.58</v>
          </cell>
          <cell r="APZ45">
            <v>8617994.0700000003</v>
          </cell>
          <cell r="AVY45">
            <v>895298.22</v>
          </cell>
          <cell r="BGX45">
            <v>1132220.1100000001</v>
          </cell>
          <cell r="BYU45">
            <v>64155.76</v>
          </cell>
          <cell r="CBM45">
            <v>165597213.88999999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I58"/>
  <sheetViews>
    <sheetView tabSelected="1" view="pageBreakPreview" topLeftCell="A13" zoomScale="82" zoomScaleNormal="130" zoomScaleSheetLayoutView="82" workbookViewId="0">
      <pane xSplit="2" topLeftCell="BT1" activePane="topRight" state="frozen"/>
      <selection pane="topRight" activeCell="BV47" sqref="BV47"/>
    </sheetView>
  </sheetViews>
  <sheetFormatPr defaultRowHeight="15.75"/>
  <cols>
    <col min="1" max="1" width="6.28515625" style="21" customWidth="1"/>
    <col min="2" max="2" width="24.28515625" style="2" customWidth="1"/>
    <col min="3" max="3" width="13.5703125" style="1" customWidth="1"/>
    <col min="4" max="4" width="13.28515625" style="1" customWidth="1"/>
    <col min="5" max="5" width="13" style="2" customWidth="1"/>
    <col min="6" max="6" width="8.140625" style="2" customWidth="1"/>
    <col min="7" max="7" width="13.7109375" style="1" customWidth="1"/>
    <col min="8" max="8" width="14.140625" style="1" customWidth="1"/>
    <col min="9" max="9" width="12.5703125" style="2" customWidth="1"/>
    <col min="10" max="10" width="7.42578125" style="2" customWidth="1"/>
    <col min="11" max="11" width="13.28515625" style="2" customWidth="1"/>
    <col min="12" max="12" width="13.42578125" style="2" customWidth="1"/>
    <col min="13" max="13" width="12.42578125" style="2" customWidth="1"/>
    <col min="14" max="14" width="8.7109375" style="2" customWidth="1"/>
    <col min="15" max="16" width="11.7109375" style="2" customWidth="1"/>
    <col min="17" max="17" width="10.28515625" style="2" customWidth="1"/>
    <col min="18" max="18" width="8.42578125" style="2" customWidth="1"/>
    <col min="19" max="19" width="11.7109375" style="2" customWidth="1"/>
    <col min="20" max="20" width="11.7109375" style="2" bestFit="1" customWidth="1"/>
    <col min="21" max="27" width="11.7109375" style="2" customWidth="1"/>
    <col min="28" max="28" width="13" style="2" customWidth="1"/>
    <col min="29" max="30" width="11.7109375" style="2" customWidth="1"/>
    <col min="31" max="32" width="10.85546875" style="2" customWidth="1"/>
    <col min="33" max="33" width="10.7109375" style="2" customWidth="1"/>
    <col min="34" max="34" width="10.42578125" style="2" customWidth="1"/>
    <col min="35" max="35" width="13.28515625" style="2" customWidth="1"/>
    <col min="36" max="36" width="12.7109375" style="2" customWidth="1"/>
    <col min="37" max="37" width="13" style="2" customWidth="1"/>
    <col min="38" max="38" width="10" style="2" customWidth="1"/>
    <col min="39" max="40" width="11.7109375" style="2" customWidth="1"/>
    <col min="41" max="41" width="11.140625" style="2" customWidth="1"/>
    <col min="42" max="42" width="9.42578125" style="2" customWidth="1"/>
    <col min="43" max="43" width="9.85546875" style="2" customWidth="1"/>
    <col min="44" max="45" width="11.7109375" style="2" customWidth="1"/>
    <col min="46" max="46" width="8.7109375" style="2" customWidth="1"/>
    <col min="47" max="47" width="13.28515625" style="1" customWidth="1"/>
    <col min="48" max="48" width="13.5703125" style="1" customWidth="1"/>
    <col min="49" max="49" width="14" style="2" customWidth="1"/>
    <col min="50" max="50" width="11.7109375" style="2" customWidth="1"/>
    <col min="51" max="51" width="12.7109375" style="2" customWidth="1"/>
    <col min="52" max="52" width="12.42578125" style="2" customWidth="1"/>
    <col min="53" max="53" width="13" style="2" customWidth="1"/>
    <col min="54" max="54" width="10.42578125" style="2" customWidth="1"/>
    <col min="55" max="60" width="11.7109375" style="2" customWidth="1"/>
    <col min="61" max="61" width="13.28515625" style="2" customWidth="1"/>
    <col min="62" max="64" width="11.7109375" style="2" customWidth="1"/>
    <col min="65" max="65" width="12.7109375" style="2" customWidth="1"/>
    <col min="66" max="68" width="11.7109375" style="2" customWidth="1"/>
    <col min="69" max="69" width="11.28515625" style="2" customWidth="1"/>
    <col min="70" max="70" width="9.85546875" style="2" customWidth="1"/>
    <col min="71" max="71" width="11.7109375" style="2" customWidth="1"/>
    <col min="72" max="72" width="10.5703125" style="2" customWidth="1"/>
    <col min="73" max="73" width="10.42578125" style="2" customWidth="1"/>
    <col min="74" max="74" width="11" style="2" customWidth="1"/>
    <col min="75" max="76" width="14.7109375" style="1" customWidth="1"/>
    <col min="77" max="77" width="14.140625" style="2" customWidth="1"/>
    <col min="78" max="78" width="9.42578125" style="2" customWidth="1"/>
    <col min="79" max="79" width="14.85546875" style="1" customWidth="1"/>
    <col min="80" max="80" width="14.7109375" style="1" customWidth="1"/>
    <col min="81" max="81" width="14.140625" style="2" customWidth="1"/>
    <col min="82" max="82" width="9.42578125" style="2" customWidth="1"/>
    <col min="83" max="83" width="9.140625" style="1"/>
    <col min="84" max="84" width="10" style="1" customWidth="1"/>
    <col min="85" max="85" width="7.85546875" style="1" customWidth="1"/>
    <col min="86" max="16384" width="9.140625" style="1"/>
  </cols>
  <sheetData>
    <row r="1" spans="1:87">
      <c r="Q1" s="53" t="s">
        <v>17</v>
      </c>
      <c r="R1" s="53"/>
    </row>
    <row r="2" spans="1:87" ht="15" customHeight="1">
      <c r="A2" s="22"/>
      <c r="C2" s="55" t="s">
        <v>84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26"/>
      <c r="T2" s="26"/>
      <c r="U2" s="26"/>
      <c r="V2" s="26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3"/>
      <c r="AV2" s="3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3"/>
      <c r="BX2" s="3"/>
      <c r="BY2" s="4"/>
      <c r="BZ2" s="4"/>
      <c r="CA2" s="3"/>
      <c r="CB2" s="3"/>
      <c r="CC2" s="4"/>
      <c r="CD2" s="4"/>
      <c r="CE2" s="3"/>
      <c r="CF2" s="3"/>
      <c r="CG2" s="3"/>
    </row>
    <row r="3" spans="1:87" ht="10.5" customHeight="1">
      <c r="A3" s="22"/>
      <c r="B3" s="5"/>
      <c r="C3" s="6"/>
      <c r="D3" s="6"/>
      <c r="E3" s="7"/>
      <c r="F3" s="7"/>
      <c r="G3" s="6"/>
      <c r="H3" s="6"/>
      <c r="I3" s="7"/>
      <c r="J3" s="7"/>
      <c r="K3" s="7"/>
      <c r="L3" s="7"/>
      <c r="Q3" s="56" t="s">
        <v>20</v>
      </c>
      <c r="R3" s="56"/>
      <c r="S3" s="8"/>
      <c r="T3" s="8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3"/>
      <c r="AV3" s="3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3"/>
      <c r="BX3" s="3"/>
      <c r="BY3" s="4"/>
      <c r="BZ3" s="4"/>
      <c r="CA3" s="3"/>
      <c r="CB3" s="3"/>
      <c r="CC3" s="4"/>
      <c r="CD3" s="4"/>
      <c r="CE3" s="3"/>
      <c r="CF3" s="3"/>
      <c r="CG3" s="3"/>
    </row>
    <row r="4" spans="1:87" s="9" customFormat="1" ht="39" customHeight="1">
      <c r="A4" s="50" t="s">
        <v>13</v>
      </c>
      <c r="B4" s="50" t="s">
        <v>16</v>
      </c>
      <c r="C4" s="52" t="s">
        <v>28</v>
      </c>
      <c r="D4" s="52"/>
      <c r="E4" s="50" t="s">
        <v>72</v>
      </c>
      <c r="F4" s="50"/>
      <c r="G4" s="52" t="s">
        <v>0</v>
      </c>
      <c r="H4" s="52"/>
      <c r="I4" s="50" t="s">
        <v>72</v>
      </c>
      <c r="J4" s="50"/>
      <c r="K4" s="51" t="s">
        <v>21</v>
      </c>
      <c r="L4" s="51"/>
      <c r="M4" s="50" t="s">
        <v>72</v>
      </c>
      <c r="N4" s="50"/>
      <c r="O4" s="51" t="s">
        <v>31</v>
      </c>
      <c r="P4" s="51"/>
      <c r="Q4" s="50" t="s">
        <v>73</v>
      </c>
      <c r="R4" s="50"/>
      <c r="S4" s="51" t="s">
        <v>14</v>
      </c>
      <c r="T4" s="51"/>
      <c r="U4" s="50" t="s">
        <v>72</v>
      </c>
      <c r="V4" s="50"/>
      <c r="W4" s="51" t="s">
        <v>15</v>
      </c>
      <c r="X4" s="51"/>
      <c r="Y4" s="50" t="s">
        <v>72</v>
      </c>
      <c r="Z4" s="50"/>
      <c r="AA4" s="54" t="s">
        <v>30</v>
      </c>
      <c r="AB4" s="54"/>
      <c r="AC4" s="50" t="s">
        <v>72</v>
      </c>
      <c r="AD4" s="50"/>
      <c r="AE4" s="51" t="s">
        <v>26</v>
      </c>
      <c r="AF4" s="51"/>
      <c r="AG4" s="50" t="s">
        <v>72</v>
      </c>
      <c r="AH4" s="50"/>
      <c r="AI4" s="51" t="s">
        <v>1</v>
      </c>
      <c r="AJ4" s="51"/>
      <c r="AK4" s="50" t="s">
        <v>72</v>
      </c>
      <c r="AL4" s="50"/>
      <c r="AM4" s="51" t="s">
        <v>22</v>
      </c>
      <c r="AN4" s="51"/>
      <c r="AO4" s="50" t="s">
        <v>72</v>
      </c>
      <c r="AP4" s="50"/>
      <c r="AQ4" s="51" t="s">
        <v>19</v>
      </c>
      <c r="AR4" s="51"/>
      <c r="AS4" s="50" t="s">
        <v>72</v>
      </c>
      <c r="AT4" s="50"/>
      <c r="AU4" s="52" t="s">
        <v>10</v>
      </c>
      <c r="AV4" s="52"/>
      <c r="AW4" s="50" t="s">
        <v>72</v>
      </c>
      <c r="AX4" s="50"/>
      <c r="AY4" s="51" t="s">
        <v>23</v>
      </c>
      <c r="AZ4" s="51"/>
      <c r="BA4" s="50" t="s">
        <v>72</v>
      </c>
      <c r="BB4" s="50"/>
      <c r="BC4" s="51" t="s">
        <v>24</v>
      </c>
      <c r="BD4" s="51"/>
      <c r="BE4" s="50" t="s">
        <v>72</v>
      </c>
      <c r="BF4" s="50"/>
      <c r="BG4" s="51" t="s">
        <v>27</v>
      </c>
      <c r="BH4" s="51"/>
      <c r="BI4" s="50" t="s">
        <v>72</v>
      </c>
      <c r="BJ4" s="50"/>
      <c r="BK4" s="51" t="s">
        <v>25</v>
      </c>
      <c r="BL4" s="51"/>
      <c r="BM4" s="50" t="s">
        <v>72</v>
      </c>
      <c r="BN4" s="50"/>
      <c r="BO4" s="51" t="s">
        <v>18</v>
      </c>
      <c r="BP4" s="51"/>
      <c r="BQ4" s="50" t="s">
        <v>72</v>
      </c>
      <c r="BR4" s="50"/>
      <c r="BS4" s="51" t="s">
        <v>29</v>
      </c>
      <c r="BT4" s="51"/>
      <c r="BU4" s="50" t="s">
        <v>72</v>
      </c>
      <c r="BV4" s="50"/>
      <c r="BW4" s="52" t="s">
        <v>9</v>
      </c>
      <c r="BX4" s="52"/>
      <c r="BY4" s="50" t="s">
        <v>72</v>
      </c>
      <c r="BZ4" s="50"/>
      <c r="CA4" s="52" t="s">
        <v>2</v>
      </c>
      <c r="CB4" s="52"/>
      <c r="CC4" s="50" t="s">
        <v>72</v>
      </c>
      <c r="CD4" s="50"/>
    </row>
    <row r="5" spans="1:87" s="23" customFormat="1" ht="54.75" customHeight="1">
      <c r="A5" s="50"/>
      <c r="B5" s="50"/>
      <c r="C5" s="46">
        <v>2017</v>
      </c>
      <c r="D5" s="46">
        <v>2018</v>
      </c>
      <c r="E5" s="33" t="s">
        <v>11</v>
      </c>
      <c r="F5" s="47" t="s">
        <v>12</v>
      </c>
      <c r="G5" s="46">
        <v>2017</v>
      </c>
      <c r="H5" s="46">
        <v>2018</v>
      </c>
      <c r="I5" s="33" t="s">
        <v>11</v>
      </c>
      <c r="J5" s="47" t="s">
        <v>12</v>
      </c>
      <c r="K5" s="48">
        <v>2017</v>
      </c>
      <c r="L5" s="48">
        <v>2018</v>
      </c>
      <c r="M5" s="33" t="s">
        <v>11</v>
      </c>
      <c r="N5" s="47" t="s">
        <v>12</v>
      </c>
      <c r="O5" s="48">
        <v>2017</v>
      </c>
      <c r="P5" s="48">
        <v>2018</v>
      </c>
      <c r="Q5" s="33" t="s">
        <v>11</v>
      </c>
      <c r="R5" s="47" t="s">
        <v>12</v>
      </c>
      <c r="S5" s="48">
        <v>2017</v>
      </c>
      <c r="T5" s="48">
        <v>2018</v>
      </c>
      <c r="U5" s="33" t="s">
        <v>11</v>
      </c>
      <c r="V5" s="47" t="s">
        <v>12</v>
      </c>
      <c r="W5" s="48">
        <v>2017</v>
      </c>
      <c r="X5" s="48">
        <v>2018</v>
      </c>
      <c r="Y5" s="33" t="s">
        <v>11</v>
      </c>
      <c r="Z5" s="47" t="s">
        <v>67</v>
      </c>
      <c r="AA5" s="48">
        <v>2017</v>
      </c>
      <c r="AB5" s="48">
        <v>2018</v>
      </c>
      <c r="AC5" s="33" t="s">
        <v>11</v>
      </c>
      <c r="AD5" s="47" t="s">
        <v>67</v>
      </c>
      <c r="AE5" s="48">
        <v>2017</v>
      </c>
      <c r="AF5" s="48">
        <v>2018</v>
      </c>
      <c r="AG5" s="33" t="s">
        <v>11</v>
      </c>
      <c r="AH5" s="47" t="s">
        <v>12</v>
      </c>
      <c r="AI5" s="48">
        <v>2017</v>
      </c>
      <c r="AJ5" s="48">
        <v>2018</v>
      </c>
      <c r="AK5" s="33" t="s">
        <v>11</v>
      </c>
      <c r="AL5" s="47" t="s">
        <v>12</v>
      </c>
      <c r="AM5" s="48">
        <v>2017</v>
      </c>
      <c r="AN5" s="48">
        <v>2018</v>
      </c>
      <c r="AO5" s="33" t="s">
        <v>11</v>
      </c>
      <c r="AP5" s="47" t="s">
        <v>12</v>
      </c>
      <c r="AQ5" s="48">
        <v>2017</v>
      </c>
      <c r="AR5" s="48">
        <v>2018</v>
      </c>
      <c r="AS5" s="33" t="s">
        <v>11</v>
      </c>
      <c r="AT5" s="47" t="s">
        <v>67</v>
      </c>
      <c r="AU5" s="46">
        <v>2017</v>
      </c>
      <c r="AV5" s="46">
        <v>2018</v>
      </c>
      <c r="AW5" s="33" t="s">
        <v>11</v>
      </c>
      <c r="AX5" s="47" t="s">
        <v>12</v>
      </c>
      <c r="AY5" s="48">
        <v>2017</v>
      </c>
      <c r="AZ5" s="48">
        <v>2018</v>
      </c>
      <c r="BA5" s="33" t="s">
        <v>11</v>
      </c>
      <c r="BB5" s="47" t="s">
        <v>67</v>
      </c>
      <c r="BC5" s="48">
        <v>2017</v>
      </c>
      <c r="BD5" s="48">
        <v>2018</v>
      </c>
      <c r="BE5" s="33" t="s">
        <v>11</v>
      </c>
      <c r="BF5" s="47" t="s">
        <v>67</v>
      </c>
      <c r="BG5" s="48">
        <v>2017</v>
      </c>
      <c r="BH5" s="48">
        <v>2018</v>
      </c>
      <c r="BI5" s="33" t="s">
        <v>11</v>
      </c>
      <c r="BJ5" s="47" t="s">
        <v>67</v>
      </c>
      <c r="BK5" s="48">
        <v>2017</v>
      </c>
      <c r="BL5" s="48">
        <v>2018</v>
      </c>
      <c r="BM5" s="33" t="s">
        <v>11</v>
      </c>
      <c r="BN5" s="47" t="s">
        <v>12</v>
      </c>
      <c r="BO5" s="48">
        <v>2017</v>
      </c>
      <c r="BP5" s="48">
        <v>2018</v>
      </c>
      <c r="BQ5" s="33" t="s">
        <v>11</v>
      </c>
      <c r="BR5" s="47" t="s">
        <v>67</v>
      </c>
      <c r="BS5" s="48">
        <v>2017</v>
      </c>
      <c r="BT5" s="48">
        <v>2018</v>
      </c>
      <c r="BU5" s="33" t="s">
        <v>11</v>
      </c>
      <c r="BV5" s="47" t="s">
        <v>67</v>
      </c>
      <c r="BW5" s="46">
        <v>2017</v>
      </c>
      <c r="BX5" s="46">
        <v>2018</v>
      </c>
      <c r="BY5" s="33" t="s">
        <v>11</v>
      </c>
      <c r="BZ5" s="47" t="s">
        <v>12</v>
      </c>
      <c r="CA5" s="46">
        <v>2017</v>
      </c>
      <c r="CB5" s="46">
        <v>2018</v>
      </c>
      <c r="CC5" s="33" t="s">
        <v>11</v>
      </c>
      <c r="CD5" s="47" t="s">
        <v>12</v>
      </c>
      <c r="CF5" s="24"/>
      <c r="CG5" s="24"/>
    </row>
    <row r="6" spans="1:87" ht="17.100000000000001" customHeight="1">
      <c r="A6" s="25">
        <v>1</v>
      </c>
      <c r="B6" s="11" t="s">
        <v>33</v>
      </c>
      <c r="C6" s="27">
        <v>82441.70683000001</v>
      </c>
      <c r="D6" s="27">
        <f t="shared" ref="D6:D37" si="0">H6+AV6</f>
        <v>80914.010049999983</v>
      </c>
      <c r="E6" s="28">
        <f>D6-C6</f>
        <v>-1527.6967800000275</v>
      </c>
      <c r="F6" s="28">
        <f>D6/C6*100-100</f>
        <v>-1.8530630171816256</v>
      </c>
      <c r="G6" s="27">
        <v>78637.468810000006</v>
      </c>
      <c r="H6" s="27">
        <f t="shared" ref="H6:H37" si="1">L6+P6+T6+X6+AB6+AF6+AJ6+AN6+AR6</f>
        <v>77803.063409999988</v>
      </c>
      <c r="I6" s="28">
        <f>H6-G6</f>
        <v>-834.40540000001783</v>
      </c>
      <c r="J6" s="28">
        <f>H6/G6*100-100</f>
        <v>-1.0610786596095352</v>
      </c>
      <c r="K6" s="29">
        <v>56261.343000000001</v>
      </c>
      <c r="L6" s="29">
        <f>[1]Лист1!AL8/1000</f>
        <v>53573.815029999998</v>
      </c>
      <c r="M6" s="28">
        <f>L6-K6</f>
        <v>-2687.5279700000028</v>
      </c>
      <c r="N6" s="28">
        <f>L6/K6*100-100</f>
        <v>-4.7768642316270444</v>
      </c>
      <c r="O6" s="29">
        <v>13586.84763</v>
      </c>
      <c r="P6" s="29">
        <f>[1]Лист1!BU8/1000</f>
        <v>14892.684140000001</v>
      </c>
      <c r="Q6" s="28">
        <f>P6-O6</f>
        <v>1305.836510000001</v>
      </c>
      <c r="R6" s="28">
        <f>P6/O6*100-100</f>
        <v>9.6110337405763744</v>
      </c>
      <c r="S6" s="29">
        <v>2411.8618999999999</v>
      </c>
      <c r="T6" s="29">
        <f>[1]Лист1!FQ8/1000</f>
        <v>2157.2090200000002</v>
      </c>
      <c r="U6" s="28">
        <f>T6-S6</f>
        <v>-254.65287999999964</v>
      </c>
      <c r="V6" s="28">
        <f>T6/S6*100-100</f>
        <v>-10.558352449615782</v>
      </c>
      <c r="W6" s="29">
        <v>2505.2440799999999</v>
      </c>
      <c r="X6" s="29">
        <f>[1]Лист1!GF8/1000</f>
        <v>2621.3570800000002</v>
      </c>
      <c r="Y6" s="28">
        <f>X6-W6</f>
        <v>116.11300000000028</v>
      </c>
      <c r="Z6" s="28">
        <f>X6/W6*100-100</f>
        <v>4.6347978996122521</v>
      </c>
      <c r="AA6" s="29">
        <v>32.284909999999996</v>
      </c>
      <c r="AB6" s="29">
        <f>[1]Лист1!GU8/1000</f>
        <v>53.419470000000004</v>
      </c>
      <c r="AC6" s="28">
        <f>AB6-AA6</f>
        <v>21.134560000000008</v>
      </c>
      <c r="AD6" s="28">
        <f>AB6/AA6*100-100</f>
        <v>65.462657321950132</v>
      </c>
      <c r="AE6" s="29">
        <v>56.591910000000006</v>
      </c>
      <c r="AF6" s="29">
        <f>[1]Лист1!HO8/1000</f>
        <v>87.84317999999999</v>
      </c>
      <c r="AG6" s="28">
        <f>AF6-AE6</f>
        <v>31.251269999999984</v>
      </c>
      <c r="AH6" s="28">
        <f>AF6/AE6*100-100</f>
        <v>55.222151010630284</v>
      </c>
      <c r="AI6" s="30">
        <v>3083.9948799999997</v>
      </c>
      <c r="AJ6" s="30">
        <f>[1]Лист1!KB8/1000</f>
        <v>3886.8394600000001</v>
      </c>
      <c r="AK6" s="28">
        <f>AJ6-AI6</f>
        <v>802.84458000000041</v>
      </c>
      <c r="AL6" s="28">
        <f>AJ6/AI6*100-100</f>
        <v>26.032617148832628</v>
      </c>
      <c r="AM6" s="29">
        <v>699.30050000000006</v>
      </c>
      <c r="AN6" s="29">
        <f>[1]Лист1!ND8/1000</f>
        <v>529.89603</v>
      </c>
      <c r="AO6" s="28">
        <f>AN6-AM6</f>
        <v>-169.40447000000006</v>
      </c>
      <c r="AP6" s="28">
        <f>AN6/AM6*100-100</f>
        <v>-24.224846114081146</v>
      </c>
      <c r="AQ6" s="29">
        <v>0</v>
      </c>
      <c r="AR6" s="29">
        <f>[1]Лист1!TH8/1000</f>
        <v>0</v>
      </c>
      <c r="AS6" s="28">
        <f t="shared" ref="AS6:AS37" si="2">AR6-AQ6</f>
        <v>0</v>
      </c>
      <c r="AT6" s="28"/>
      <c r="AU6" s="27">
        <v>3804.2380200000007</v>
      </c>
      <c r="AV6" s="27">
        <f>AZ6+BD6+BH6+BL6+BP6+BT6</f>
        <v>3110.9466400000001</v>
      </c>
      <c r="AW6" s="28">
        <f>AV6-AU6</f>
        <v>-693.29138000000057</v>
      </c>
      <c r="AX6" s="28">
        <f>AV6/AU6*100-100</f>
        <v>-18.22418514181193</v>
      </c>
      <c r="AY6" s="29">
        <v>3116.1901400000002</v>
      </c>
      <c r="AZ6" s="29">
        <f>[1]Лист1!ZB8/1000</f>
        <v>2366.8405200000002</v>
      </c>
      <c r="BA6" s="28">
        <f>AZ6-AY6</f>
        <v>-749.34961999999996</v>
      </c>
      <c r="BB6" s="28">
        <f>AZ6/AY6*100-100</f>
        <v>-24.046980008735915</v>
      </c>
      <c r="BC6" s="29">
        <v>193.36438000000001</v>
      </c>
      <c r="BD6" s="29">
        <f>[1]Лист1!AKP8/1000</f>
        <v>234.87949</v>
      </c>
      <c r="BE6" s="28">
        <f>BD6-BC6</f>
        <v>41.515109999999993</v>
      </c>
      <c r="BF6" s="28">
        <f>BD6/BC6*100-100</f>
        <v>21.469884991227445</v>
      </c>
      <c r="BG6" s="29">
        <v>39.193779999999997</v>
      </c>
      <c r="BH6" s="29">
        <f>[1]Лист1!APZ8/1000</f>
        <v>22.733630000000002</v>
      </c>
      <c r="BI6" s="28">
        <f>BH6-BG6</f>
        <v>-16.460149999999995</v>
      </c>
      <c r="BJ6" s="28">
        <f>BH6/BG6*100-100</f>
        <v>-41.99684235610853</v>
      </c>
      <c r="BK6" s="29">
        <v>11.017940000000001</v>
      </c>
      <c r="BL6" s="29">
        <f>[1]Лист1!AVY8/1000</f>
        <v>75.224999999999994</v>
      </c>
      <c r="BM6" s="28">
        <f>BL6-BK6</f>
        <v>64.207059999999998</v>
      </c>
      <c r="BN6" s="28" t="s">
        <v>93</v>
      </c>
      <c r="BO6" s="29">
        <v>442.95378000000005</v>
      </c>
      <c r="BP6" s="29">
        <f>[1]Лист1!BGX8/1000</f>
        <v>407.17318999999998</v>
      </c>
      <c r="BQ6" s="28">
        <f>BP6-BO6</f>
        <v>-35.780590000000075</v>
      </c>
      <c r="BR6" s="28">
        <f>BP6/BO6*100-100</f>
        <v>-8.0777254006050185</v>
      </c>
      <c r="BS6" s="29">
        <v>1.518</v>
      </c>
      <c r="BT6" s="29">
        <f>[1]Лист1!BYU8/1000</f>
        <v>4.0948099999999998</v>
      </c>
      <c r="BU6" s="28">
        <f>BT6-BS6</f>
        <v>2.57681</v>
      </c>
      <c r="BV6" s="28" t="s">
        <v>88</v>
      </c>
      <c r="BW6" s="27">
        <v>120535.53138</v>
      </c>
      <c r="BX6" s="27">
        <f>[1]Лист1!CBM8/1000</f>
        <v>130444.34484999999</v>
      </c>
      <c r="BY6" s="28">
        <f>BX6-BW6</f>
        <v>9908.8134699999937</v>
      </c>
      <c r="BZ6" s="28">
        <f>BX6/BW6*100-100</f>
        <v>8.2206577235400431</v>
      </c>
      <c r="CA6" s="27">
        <v>202977.23821000001</v>
      </c>
      <c r="CB6" s="27">
        <f t="shared" ref="CB6:CB37" si="3">BX6+D6</f>
        <v>211358.35489999998</v>
      </c>
      <c r="CC6" s="28">
        <f>CB6-CA6</f>
        <v>8381.1166899999662</v>
      </c>
      <c r="CD6" s="28">
        <f>CB6/CA6*100-100</f>
        <v>4.1290918941999166</v>
      </c>
      <c r="CF6" s="10"/>
      <c r="CG6" s="10"/>
      <c r="CH6" s="12"/>
      <c r="CI6" s="12"/>
    </row>
    <row r="7" spans="1:87" ht="17.100000000000001" customHeight="1">
      <c r="A7" s="25">
        <v>2</v>
      </c>
      <c r="B7" s="11" t="s">
        <v>34</v>
      </c>
      <c r="C7" s="27">
        <v>76439.906659999993</v>
      </c>
      <c r="D7" s="27">
        <f t="shared" si="0"/>
        <v>99383.22825</v>
      </c>
      <c r="E7" s="28">
        <f t="shared" ref="E7:E46" si="4">D7-C7</f>
        <v>22943.321590000007</v>
      </c>
      <c r="F7" s="28">
        <f t="shared" ref="F7:F46" si="5">D7/C7*100-100</f>
        <v>30.014847731369542</v>
      </c>
      <c r="G7" s="27">
        <v>69098.046329999997</v>
      </c>
      <c r="H7" s="27">
        <f t="shared" si="1"/>
        <v>92491.727780000001</v>
      </c>
      <c r="I7" s="28">
        <f t="shared" ref="I7:I46" si="6">H7-G7</f>
        <v>23393.681450000004</v>
      </c>
      <c r="J7" s="28">
        <f t="shared" ref="J7:J46" si="7">H7/G7*100-100</f>
        <v>33.855778408373425</v>
      </c>
      <c r="K7" s="29">
        <v>52303.509420000002</v>
      </c>
      <c r="L7" s="29">
        <f>[1]Лист1!AL9/1000</f>
        <v>72588.316930000001</v>
      </c>
      <c r="M7" s="28">
        <f t="shared" ref="M7:M45" si="8">L7-K7</f>
        <v>20284.807509999999</v>
      </c>
      <c r="N7" s="28">
        <f t="shared" ref="N7:N46" si="9">L7/K7*100-100</f>
        <v>38.782880412692577</v>
      </c>
      <c r="O7" s="29">
        <v>6305.0744699999996</v>
      </c>
      <c r="P7" s="29">
        <f>[1]Лист1!BU9/1000</f>
        <v>6314.2601100000002</v>
      </c>
      <c r="Q7" s="28">
        <f t="shared" ref="Q7:Q46" si="10">P7-O7</f>
        <v>9.1856400000006033</v>
      </c>
      <c r="R7" s="28">
        <f t="shared" ref="R7:R46" si="11">P7/O7*100-100</f>
        <v>0.14568646324015333</v>
      </c>
      <c r="S7" s="29">
        <v>3128.90083</v>
      </c>
      <c r="T7" s="29">
        <f>[1]Лист1!FQ9/1000</f>
        <v>2645.0677599999999</v>
      </c>
      <c r="U7" s="28">
        <f t="shared" ref="U7:U46" si="12">T7-S7</f>
        <v>-483.83307000000013</v>
      </c>
      <c r="V7" s="28">
        <f t="shared" ref="V7:V46" si="13">T7/S7*100-100</f>
        <v>-15.463355864813394</v>
      </c>
      <c r="W7" s="29">
        <v>2929.2819800000002</v>
      </c>
      <c r="X7" s="29">
        <f>[1]Лист1!GF9/1000</f>
        <v>7829.2132599999995</v>
      </c>
      <c r="Y7" s="28">
        <f t="shared" ref="Y7:Y46" si="14">X7-W7</f>
        <v>4899.9312799999989</v>
      </c>
      <c r="Z7" s="28">
        <f t="shared" ref="Z7:Z46" si="15">X7/W7*100-100</f>
        <v>167.27414135801291</v>
      </c>
      <c r="AA7" s="29">
        <v>50</v>
      </c>
      <c r="AB7" s="29">
        <f>[1]Лист1!GU9/1000</f>
        <v>29.838099999999997</v>
      </c>
      <c r="AC7" s="28">
        <f t="shared" ref="AC7:AC46" si="16">AB7-AA7</f>
        <v>-20.161900000000003</v>
      </c>
      <c r="AD7" s="28">
        <f t="shared" ref="AD7:AD46" si="17">AB7/AA7*100-100</f>
        <v>-40.323800000000013</v>
      </c>
      <c r="AE7" s="29">
        <v>234.66274999999999</v>
      </c>
      <c r="AF7" s="29">
        <f>[1]Лист1!HO9/1000</f>
        <v>147.78254000000001</v>
      </c>
      <c r="AG7" s="28">
        <f t="shared" ref="AG7:AG46" si="18">AF7-AE7</f>
        <v>-86.880209999999977</v>
      </c>
      <c r="AH7" s="28">
        <f t="shared" ref="AH7:AH46" si="19">AF7/AE7*100-100</f>
        <v>-37.023434695110311</v>
      </c>
      <c r="AI7" s="30">
        <v>3072.2789900000002</v>
      </c>
      <c r="AJ7" s="30">
        <f>[1]Лист1!KB9/1000</f>
        <v>1726.73748</v>
      </c>
      <c r="AK7" s="28">
        <f t="shared" ref="AK7:AK46" si="20">AJ7-AI7</f>
        <v>-1345.5415100000002</v>
      </c>
      <c r="AL7" s="28">
        <f t="shared" ref="AL7:AL46" si="21">AJ7/AI7*100-100</f>
        <v>-43.796201919800261</v>
      </c>
      <c r="AM7" s="29">
        <v>1074.3378899999998</v>
      </c>
      <c r="AN7" s="29">
        <f>[1]Лист1!ND9/1000</f>
        <v>1210.5116</v>
      </c>
      <c r="AO7" s="28">
        <f t="shared" ref="AO7:AO46" si="22">AN7-AM7</f>
        <v>136.17371000000026</v>
      </c>
      <c r="AP7" s="28">
        <f t="shared" ref="AP7:AP46" si="23">AN7/AM7*100-100</f>
        <v>12.675128678557584</v>
      </c>
      <c r="AQ7" s="29">
        <v>0</v>
      </c>
      <c r="AR7" s="29">
        <f>[1]Лист1!TH9/1000</f>
        <v>0</v>
      </c>
      <c r="AS7" s="28">
        <f t="shared" si="2"/>
        <v>0</v>
      </c>
      <c r="AT7" s="28"/>
      <c r="AU7" s="27">
        <v>7341.8603299999995</v>
      </c>
      <c r="AV7" s="27">
        <f t="shared" ref="AV7:AV46" si="24">AZ7+BD7+BH7+BL7+BP7+BT7</f>
        <v>6891.500469999999</v>
      </c>
      <c r="AW7" s="28">
        <f t="shared" ref="AW7:AW46" si="25">AV7-AU7</f>
        <v>-450.35986000000048</v>
      </c>
      <c r="AX7" s="28">
        <f t="shared" ref="AX7:AX46" si="26">AV7/AU7*100-100</f>
        <v>-6.1341382123514308</v>
      </c>
      <c r="AY7" s="29">
        <v>1500.2187200000001</v>
      </c>
      <c r="AZ7" s="29">
        <f>[1]Лист1!ZB9/1000</f>
        <v>1285.3932600000001</v>
      </c>
      <c r="BA7" s="28">
        <f t="shared" ref="BA7:BA46" si="27">AZ7-AY7</f>
        <v>-214.82546000000002</v>
      </c>
      <c r="BB7" s="28">
        <f t="shared" ref="BB7:BB46" si="28">AZ7/AY7*100-100</f>
        <v>-14.319609343362956</v>
      </c>
      <c r="BC7" s="29">
        <v>586.87993000000006</v>
      </c>
      <c r="BD7" s="29">
        <f>[1]Лист1!AKP9/1000</f>
        <v>197.77114</v>
      </c>
      <c r="BE7" s="28">
        <f t="shared" ref="BE7:BE46" si="29">BD7-BC7</f>
        <v>-389.10879000000006</v>
      </c>
      <c r="BF7" s="28">
        <f t="shared" ref="BF7:BF46" si="30">BD7/BC7*100-100</f>
        <v>-66.301260293566358</v>
      </c>
      <c r="BG7" s="29">
        <v>4368.6703899999993</v>
      </c>
      <c r="BH7" s="29">
        <f>[1]Лист1!APZ9/1000</f>
        <v>4418.7945999999993</v>
      </c>
      <c r="BI7" s="28">
        <f t="shared" ref="BI7:BI46" si="31">BH7-BG7</f>
        <v>50.124209999999948</v>
      </c>
      <c r="BJ7" s="28">
        <f t="shared" ref="BJ7:BJ46" si="32">BH7/BG7*100-100</f>
        <v>1.1473561867870785</v>
      </c>
      <c r="BK7" s="29">
        <v>87.85875999999999</v>
      </c>
      <c r="BL7" s="29">
        <f>[1]Лист1!AVY9/1000</f>
        <v>291.21611999999999</v>
      </c>
      <c r="BM7" s="28">
        <f t="shared" ref="BM7:BM46" si="33">BL7-BK7</f>
        <v>203.35736</v>
      </c>
      <c r="BN7" s="28" t="s">
        <v>94</v>
      </c>
      <c r="BO7" s="29">
        <v>767.94736999999998</v>
      </c>
      <c r="BP7" s="29">
        <f>[1]Лист1!BGX9/1000</f>
        <v>594.49003000000005</v>
      </c>
      <c r="BQ7" s="28">
        <f t="shared" ref="BQ7:BQ46" si="34">BP7-BO7</f>
        <v>-173.45733999999993</v>
      </c>
      <c r="BR7" s="28">
        <f t="shared" ref="BR7:BR46" si="35">BP7/BO7*100-100</f>
        <v>-22.587139011883067</v>
      </c>
      <c r="BS7" s="29">
        <v>30.285160000000001</v>
      </c>
      <c r="BT7" s="29">
        <f>[1]Лист1!BYU9/1000</f>
        <v>103.83532000000001</v>
      </c>
      <c r="BU7" s="28">
        <f t="shared" ref="BU7:BU46" si="36">BT7-BS7</f>
        <v>73.550160000000005</v>
      </c>
      <c r="BV7" s="28" t="s">
        <v>80</v>
      </c>
      <c r="BW7" s="27">
        <v>165015.21862</v>
      </c>
      <c r="BX7" s="27">
        <f>[1]Лист1!CBM9/1000</f>
        <v>197480.80194</v>
      </c>
      <c r="BY7" s="28">
        <f t="shared" ref="BY7:BY46" si="37">BX7-BW7</f>
        <v>32465.583320000005</v>
      </c>
      <c r="BZ7" s="28">
        <f t="shared" ref="BZ7:BZ46" si="38">BX7/BW7*100-100</f>
        <v>19.674296462777988</v>
      </c>
      <c r="CA7" s="27">
        <v>241455.12528000001</v>
      </c>
      <c r="CB7" s="27">
        <f t="shared" si="3"/>
        <v>296864.03019000002</v>
      </c>
      <c r="CC7" s="28">
        <f t="shared" ref="CC7:CC46" si="39">CB7-CA7</f>
        <v>55408.904910000012</v>
      </c>
      <c r="CD7" s="28">
        <f t="shared" ref="CD7:CD46" si="40">CB7/CA7*100-100</f>
        <v>22.947910029139322</v>
      </c>
      <c r="CF7" s="10"/>
      <c r="CG7" s="10"/>
      <c r="CH7" s="12"/>
      <c r="CI7" s="12"/>
    </row>
    <row r="8" spans="1:87" ht="17.100000000000001" customHeight="1">
      <c r="A8" s="25">
        <v>3</v>
      </c>
      <c r="B8" s="11" t="s">
        <v>35</v>
      </c>
      <c r="C8" s="27">
        <v>292657.54349000001</v>
      </c>
      <c r="D8" s="27">
        <f t="shared" si="0"/>
        <v>318999.22493999999</v>
      </c>
      <c r="E8" s="28">
        <f t="shared" si="4"/>
        <v>26341.681449999975</v>
      </c>
      <c r="F8" s="28">
        <f t="shared" si="5"/>
        <v>9.0008551072595395</v>
      </c>
      <c r="G8" s="27">
        <v>270077.09220000001</v>
      </c>
      <c r="H8" s="27">
        <f t="shared" si="1"/>
        <v>289146.84537</v>
      </c>
      <c r="I8" s="28">
        <f t="shared" si="6"/>
        <v>19069.753169999982</v>
      </c>
      <c r="J8" s="28">
        <f t="shared" si="7"/>
        <v>7.0608554819148566</v>
      </c>
      <c r="K8" s="29">
        <v>196932.5454</v>
      </c>
      <c r="L8" s="29">
        <f>[1]Лист1!AL10/1000</f>
        <v>207556.70761000001</v>
      </c>
      <c r="M8" s="28">
        <f t="shared" si="8"/>
        <v>10624.16221000001</v>
      </c>
      <c r="N8" s="28">
        <f t="shared" si="9"/>
        <v>5.3948229777971477</v>
      </c>
      <c r="O8" s="29">
        <v>3418.4445799999999</v>
      </c>
      <c r="P8" s="29">
        <f>[1]Лист1!BU10/1000</f>
        <v>3398.9470299999998</v>
      </c>
      <c r="Q8" s="28">
        <f t="shared" si="10"/>
        <v>-19.497550000000047</v>
      </c>
      <c r="R8" s="28">
        <f t="shared" si="11"/>
        <v>-0.57036320302141519</v>
      </c>
      <c r="S8" s="29">
        <v>7672.1362900000004</v>
      </c>
      <c r="T8" s="29">
        <f>[1]Лист1!FQ10/1000</f>
        <v>7710.5685300000005</v>
      </c>
      <c r="U8" s="28">
        <f t="shared" si="12"/>
        <v>38.432240000000093</v>
      </c>
      <c r="V8" s="28">
        <f t="shared" si="13"/>
        <v>0.50093270697098546</v>
      </c>
      <c r="W8" s="29">
        <v>34661.949070000002</v>
      </c>
      <c r="X8" s="29">
        <f>[1]Лист1!GF10/1000</f>
        <v>48418.606590000003</v>
      </c>
      <c r="Y8" s="28">
        <f t="shared" si="14"/>
        <v>13756.657520000001</v>
      </c>
      <c r="Z8" s="28">
        <f t="shared" si="15"/>
        <v>39.688066854574032</v>
      </c>
      <c r="AA8" s="29">
        <v>68.938999999999993</v>
      </c>
      <c r="AB8" s="29">
        <f>[1]Лист1!GU10/1000</f>
        <v>213.79499999999999</v>
      </c>
      <c r="AC8" s="28">
        <f t="shared" si="16"/>
        <v>144.85599999999999</v>
      </c>
      <c r="AD8" s="28" t="s">
        <v>87</v>
      </c>
      <c r="AE8" s="29">
        <v>1356.5156899999999</v>
      </c>
      <c r="AF8" s="29">
        <f>[1]Лист1!HO10/1000</f>
        <v>916.66739000000007</v>
      </c>
      <c r="AG8" s="28">
        <f t="shared" si="18"/>
        <v>-439.84829999999988</v>
      </c>
      <c r="AH8" s="28">
        <f t="shared" si="19"/>
        <v>-32.424859015084436</v>
      </c>
      <c r="AI8" s="30">
        <v>21886.470100000002</v>
      </c>
      <c r="AJ8" s="30">
        <f>[1]Лист1!KB10/1000</f>
        <v>16375.96255</v>
      </c>
      <c r="AK8" s="28">
        <f t="shared" si="20"/>
        <v>-5510.5075500000021</v>
      </c>
      <c r="AL8" s="28">
        <f t="shared" si="21"/>
        <v>-25.177689800238738</v>
      </c>
      <c r="AM8" s="29">
        <v>4080.0810699999997</v>
      </c>
      <c r="AN8" s="29">
        <f>[1]Лист1!ND10/1000</f>
        <v>4555.5896299999995</v>
      </c>
      <c r="AO8" s="28">
        <f t="shared" si="22"/>
        <v>475.50855999999976</v>
      </c>
      <c r="AP8" s="28">
        <f t="shared" si="23"/>
        <v>11.654389994755661</v>
      </c>
      <c r="AQ8" s="29">
        <v>1.0999999999999999E-2</v>
      </c>
      <c r="AR8" s="29">
        <f>[1]Лист1!TH10/1000</f>
        <v>1.0400000000000001E-3</v>
      </c>
      <c r="AS8" s="28">
        <f t="shared" si="2"/>
        <v>-9.9600000000000001E-3</v>
      </c>
      <c r="AT8" s="28"/>
      <c r="AU8" s="27">
        <v>22580.451290000001</v>
      </c>
      <c r="AV8" s="27">
        <f t="shared" si="24"/>
        <v>29852.379570000001</v>
      </c>
      <c r="AW8" s="28">
        <f t="shared" si="25"/>
        <v>7271.9282800000001</v>
      </c>
      <c r="AX8" s="28">
        <f t="shared" si="26"/>
        <v>32.204530310784577</v>
      </c>
      <c r="AY8" s="29">
        <v>14176.9735</v>
      </c>
      <c r="AZ8" s="29">
        <f>[1]Лист1!ZB10/1000</f>
        <v>19461.814180000001</v>
      </c>
      <c r="BA8" s="28">
        <f t="shared" si="27"/>
        <v>5284.8406800000012</v>
      </c>
      <c r="BB8" s="28">
        <f t="shared" si="28"/>
        <v>37.277636725497189</v>
      </c>
      <c r="BC8" s="29">
        <v>3432.2812599999997</v>
      </c>
      <c r="BD8" s="29">
        <f>[1]Лист1!AKP10/1000</f>
        <v>2832.5261800000003</v>
      </c>
      <c r="BE8" s="28">
        <f t="shared" si="29"/>
        <v>-599.75507999999945</v>
      </c>
      <c r="BF8" s="28">
        <f t="shared" si="30"/>
        <v>-17.473949090057943</v>
      </c>
      <c r="BG8" s="29">
        <v>293.67021999999997</v>
      </c>
      <c r="BH8" s="29">
        <f>[1]Лист1!APZ10/1000</f>
        <v>689.98979000000008</v>
      </c>
      <c r="BI8" s="28">
        <f t="shared" si="31"/>
        <v>396.31957000000011</v>
      </c>
      <c r="BJ8" s="28" t="s">
        <v>86</v>
      </c>
      <c r="BK8" s="29">
        <v>2429.90679</v>
      </c>
      <c r="BL8" s="29">
        <f>[1]Лист1!AVY10/1000</f>
        <v>2877.7048399999999</v>
      </c>
      <c r="BM8" s="28">
        <f t="shared" si="33"/>
        <v>447.79804999999988</v>
      </c>
      <c r="BN8" s="28">
        <f t="shared" ref="BN8:BN46" si="41">BL8/BK8*100-100</f>
        <v>18.42861017726527</v>
      </c>
      <c r="BO8" s="29">
        <v>2168.6710800000001</v>
      </c>
      <c r="BP8" s="29">
        <f>[1]Лист1!BGX10/1000</f>
        <v>2552.9349200000001</v>
      </c>
      <c r="BQ8" s="28">
        <f t="shared" si="34"/>
        <v>384.26384000000007</v>
      </c>
      <c r="BR8" s="28">
        <f t="shared" si="35"/>
        <v>17.718862189096924</v>
      </c>
      <c r="BS8" s="29">
        <v>78.948440000000005</v>
      </c>
      <c r="BT8" s="29">
        <f>[1]Лист1!BYU10/1000</f>
        <v>1437.4096599999998</v>
      </c>
      <c r="BU8" s="28">
        <f t="shared" si="36"/>
        <v>1358.4612199999997</v>
      </c>
      <c r="BV8" s="28" t="s">
        <v>97</v>
      </c>
      <c r="BW8" s="27">
        <v>289411.09245999996</v>
      </c>
      <c r="BX8" s="27">
        <f>[1]Лист1!CBM10/1000</f>
        <v>360547.39841000002</v>
      </c>
      <c r="BY8" s="28">
        <f t="shared" si="37"/>
        <v>71136.305950000067</v>
      </c>
      <c r="BZ8" s="28">
        <f t="shared" si="38"/>
        <v>24.57967500324196</v>
      </c>
      <c r="CA8" s="27">
        <v>582068.63595000003</v>
      </c>
      <c r="CB8" s="27">
        <f t="shared" si="3"/>
        <v>679546.62335000001</v>
      </c>
      <c r="CC8" s="28">
        <f t="shared" si="39"/>
        <v>97477.987399999984</v>
      </c>
      <c r="CD8" s="28">
        <f t="shared" si="40"/>
        <v>16.74682011356019</v>
      </c>
      <c r="CF8" s="10"/>
      <c r="CG8" s="10"/>
      <c r="CH8" s="12"/>
      <c r="CI8" s="12"/>
    </row>
    <row r="9" spans="1:87" ht="17.100000000000001" customHeight="1">
      <c r="A9" s="25">
        <v>4</v>
      </c>
      <c r="B9" s="11" t="s">
        <v>36</v>
      </c>
      <c r="C9" s="27">
        <v>81903.227739999988</v>
      </c>
      <c r="D9" s="27">
        <f t="shared" si="0"/>
        <v>66196.291680000009</v>
      </c>
      <c r="E9" s="28">
        <f t="shared" si="4"/>
        <v>-15706.936059999978</v>
      </c>
      <c r="F9" s="28">
        <f t="shared" si="5"/>
        <v>-19.177432310557165</v>
      </c>
      <c r="G9" s="27">
        <v>54647.26621999999</v>
      </c>
      <c r="H9" s="27">
        <f t="shared" si="1"/>
        <v>53662.35790000001</v>
      </c>
      <c r="I9" s="28">
        <f t="shared" si="6"/>
        <v>-984.90831999998045</v>
      </c>
      <c r="J9" s="28">
        <f t="shared" si="7"/>
        <v>-1.8023011728252101</v>
      </c>
      <c r="K9" s="29">
        <v>40094.493499999997</v>
      </c>
      <c r="L9" s="29">
        <f>[1]Лист1!AL11/1000</f>
        <v>39410.412630000006</v>
      </c>
      <c r="M9" s="28">
        <f t="shared" si="8"/>
        <v>-684.08086999999068</v>
      </c>
      <c r="N9" s="28">
        <f t="shared" si="9"/>
        <v>-1.7061716217963721</v>
      </c>
      <c r="O9" s="29">
        <v>5330.93289</v>
      </c>
      <c r="P9" s="29">
        <f>[1]Лист1!BU11/1000</f>
        <v>5352.3959000000004</v>
      </c>
      <c r="Q9" s="28">
        <f t="shared" si="10"/>
        <v>21.463010000000395</v>
      </c>
      <c r="R9" s="28">
        <f t="shared" si="11"/>
        <v>0.40261264665817009</v>
      </c>
      <c r="S9" s="29">
        <v>2284.8710000000001</v>
      </c>
      <c r="T9" s="29">
        <f>[1]Лист1!FQ11/1000</f>
        <v>1968.66094</v>
      </c>
      <c r="U9" s="28">
        <f t="shared" si="12"/>
        <v>-316.21006000000011</v>
      </c>
      <c r="V9" s="28">
        <f t="shared" si="13"/>
        <v>-13.839295960253338</v>
      </c>
      <c r="W9" s="29">
        <v>1876.32411</v>
      </c>
      <c r="X9" s="29">
        <f>[1]Лист1!GF11/1000</f>
        <v>2693.30422</v>
      </c>
      <c r="Y9" s="28">
        <f t="shared" si="14"/>
        <v>816.98010999999997</v>
      </c>
      <c r="Z9" s="28">
        <f t="shared" si="15"/>
        <v>43.541523857517348</v>
      </c>
      <c r="AA9" s="29">
        <v>46.374000000000002</v>
      </c>
      <c r="AB9" s="29">
        <f>[1]Лист1!GU11/1000</f>
        <v>126.19767</v>
      </c>
      <c r="AC9" s="28">
        <f t="shared" si="16"/>
        <v>79.823669999999993</v>
      </c>
      <c r="AD9" s="28" t="s">
        <v>88</v>
      </c>
      <c r="AE9" s="29">
        <v>36.053530000000002</v>
      </c>
      <c r="AF9" s="29">
        <f>[1]Лист1!HO11/1000</f>
        <v>11.533850000000001</v>
      </c>
      <c r="AG9" s="28">
        <f t="shared" si="18"/>
        <v>-24.519680000000001</v>
      </c>
      <c r="AH9" s="28">
        <f t="shared" si="19"/>
        <v>-68.009096474048448</v>
      </c>
      <c r="AI9" s="30">
        <v>4301.4203200000002</v>
      </c>
      <c r="AJ9" s="30">
        <f>[1]Лист1!KB11/1000</f>
        <v>3516.7666800000002</v>
      </c>
      <c r="AK9" s="28">
        <f t="shared" si="20"/>
        <v>-784.65364</v>
      </c>
      <c r="AL9" s="28">
        <f t="shared" si="21"/>
        <v>-18.241733697859132</v>
      </c>
      <c r="AM9" s="29">
        <v>676.79687000000001</v>
      </c>
      <c r="AN9" s="29">
        <f>[1]Лист1!ND11/1000</f>
        <v>583.08600999999999</v>
      </c>
      <c r="AO9" s="28">
        <f t="shared" si="22"/>
        <v>-93.710860000000025</v>
      </c>
      <c r="AP9" s="28">
        <f t="shared" si="23"/>
        <v>-13.846231292411275</v>
      </c>
      <c r="AQ9" s="29">
        <v>0</v>
      </c>
      <c r="AR9" s="29">
        <f>[1]Лист1!TH11/1000</f>
        <v>0</v>
      </c>
      <c r="AS9" s="28">
        <f t="shared" si="2"/>
        <v>0</v>
      </c>
      <c r="AT9" s="28"/>
      <c r="AU9" s="27">
        <v>27255.961519999997</v>
      </c>
      <c r="AV9" s="27">
        <f t="shared" si="24"/>
        <v>12533.933780000001</v>
      </c>
      <c r="AW9" s="28">
        <f t="shared" si="25"/>
        <v>-14722.027739999996</v>
      </c>
      <c r="AX9" s="28">
        <f t="shared" si="26"/>
        <v>-54.013973160320184</v>
      </c>
      <c r="AY9" s="29">
        <v>19028.964769999999</v>
      </c>
      <c r="AZ9" s="29">
        <f>[1]Лист1!ZB11/1000</f>
        <v>4347.8194199999998</v>
      </c>
      <c r="BA9" s="28">
        <f t="shared" si="27"/>
        <v>-14681.145349999999</v>
      </c>
      <c r="BB9" s="28">
        <f t="shared" si="28"/>
        <v>-77.151571446206418</v>
      </c>
      <c r="BC9" s="29">
        <v>264.73326000000003</v>
      </c>
      <c r="BD9" s="29">
        <f>[1]Лист1!AKP11/1000</f>
        <v>98.686340000000001</v>
      </c>
      <c r="BE9" s="28">
        <f t="shared" si="29"/>
        <v>-166.04692000000003</v>
      </c>
      <c r="BF9" s="28">
        <f t="shared" si="30"/>
        <v>-62.722349280932818</v>
      </c>
      <c r="BG9" s="29">
        <v>7064.4675599999991</v>
      </c>
      <c r="BH9" s="29">
        <f>[1]Лист1!APZ11/1000</f>
        <v>7532.4056600000004</v>
      </c>
      <c r="BI9" s="28">
        <f t="shared" si="31"/>
        <v>467.93810000000121</v>
      </c>
      <c r="BJ9" s="28">
        <f t="shared" si="32"/>
        <v>6.6238268634643021</v>
      </c>
      <c r="BK9" s="29">
        <v>300.79392999999999</v>
      </c>
      <c r="BL9" s="29">
        <f>[1]Лист1!AVY11/1000</f>
        <v>207.37613000000002</v>
      </c>
      <c r="BM9" s="28">
        <f t="shared" si="33"/>
        <v>-93.417799999999971</v>
      </c>
      <c r="BN9" s="28">
        <f t="shared" si="41"/>
        <v>-31.057076185014765</v>
      </c>
      <c r="BO9" s="29">
        <v>451.81894</v>
      </c>
      <c r="BP9" s="29">
        <f>[1]Лист1!BGX11/1000</f>
        <v>219.14089000000001</v>
      </c>
      <c r="BQ9" s="28">
        <f t="shared" si="34"/>
        <v>-232.67804999999998</v>
      </c>
      <c r="BR9" s="28">
        <f t="shared" si="35"/>
        <v>-51.498073542468134</v>
      </c>
      <c r="BS9" s="29">
        <v>145.18306000000001</v>
      </c>
      <c r="BT9" s="29">
        <f>[1]Лист1!BYU11/1000</f>
        <v>128.50533999999999</v>
      </c>
      <c r="BU9" s="28">
        <f t="shared" si="36"/>
        <v>-16.677720000000022</v>
      </c>
      <c r="BV9" s="28">
        <f t="shared" ref="BV9:BV45" si="42">BT9/BS9*100-100</f>
        <v>-11.487373251397244</v>
      </c>
      <c r="BW9" s="27">
        <v>82974.177790000002</v>
      </c>
      <c r="BX9" s="27">
        <f>[1]Лист1!CBM11/1000</f>
        <v>109440.7577</v>
      </c>
      <c r="BY9" s="28">
        <f t="shared" si="37"/>
        <v>26466.57991</v>
      </c>
      <c r="BZ9" s="28">
        <f t="shared" si="38"/>
        <v>31.897369296004939</v>
      </c>
      <c r="CA9" s="27">
        <v>164877.40552999999</v>
      </c>
      <c r="CB9" s="27">
        <f t="shared" si="3"/>
        <v>175637.04938000001</v>
      </c>
      <c r="CC9" s="28">
        <f t="shared" si="39"/>
        <v>10759.643850000022</v>
      </c>
      <c r="CD9" s="28">
        <f t="shared" si="40"/>
        <v>6.5258449545667219</v>
      </c>
      <c r="CF9" s="10"/>
      <c r="CG9" s="10"/>
      <c r="CH9" s="12"/>
      <c r="CI9" s="12"/>
    </row>
    <row r="10" spans="1:87" ht="17.100000000000001" customHeight="1">
      <c r="A10" s="25">
        <v>5</v>
      </c>
      <c r="B10" s="11" t="s">
        <v>37</v>
      </c>
      <c r="C10" s="27">
        <v>81231.494529999996</v>
      </c>
      <c r="D10" s="27">
        <f t="shared" si="0"/>
        <v>89581.294370000003</v>
      </c>
      <c r="E10" s="28">
        <f t="shared" si="4"/>
        <v>8349.799840000007</v>
      </c>
      <c r="F10" s="28">
        <f t="shared" si="5"/>
        <v>10.279017871468923</v>
      </c>
      <c r="G10" s="27">
        <v>68366.853019999995</v>
      </c>
      <c r="H10" s="27">
        <f t="shared" si="1"/>
        <v>78849.662219999998</v>
      </c>
      <c r="I10" s="28">
        <f t="shared" si="6"/>
        <v>10482.809200000003</v>
      </c>
      <c r="J10" s="28">
        <f t="shared" si="7"/>
        <v>15.333174977255965</v>
      </c>
      <c r="K10" s="29">
        <v>51297.08236</v>
      </c>
      <c r="L10" s="29">
        <f>[1]Лист1!AL12/1000</f>
        <v>60101.097150000001</v>
      </c>
      <c r="M10" s="28">
        <f t="shared" si="8"/>
        <v>8804.0147900000011</v>
      </c>
      <c r="N10" s="28">
        <f t="shared" si="9"/>
        <v>17.162798320992081</v>
      </c>
      <c r="O10" s="29">
        <v>3543.7280900000001</v>
      </c>
      <c r="P10" s="29">
        <f>[1]Лист1!BU12/1000</f>
        <v>3566.4625499999997</v>
      </c>
      <c r="Q10" s="28">
        <f t="shared" si="10"/>
        <v>22.734459999999672</v>
      </c>
      <c r="R10" s="28">
        <f t="shared" si="11"/>
        <v>0.64154075658777288</v>
      </c>
      <c r="S10" s="29">
        <v>3376.0312300000001</v>
      </c>
      <c r="T10" s="29">
        <f>[1]Лист1!FQ12/1000</f>
        <v>3273.7305299999998</v>
      </c>
      <c r="U10" s="28">
        <f t="shared" si="12"/>
        <v>-102.30070000000023</v>
      </c>
      <c r="V10" s="28">
        <f t="shared" si="13"/>
        <v>-3.0302059735389406</v>
      </c>
      <c r="W10" s="29">
        <v>1041.9086400000001</v>
      </c>
      <c r="X10" s="29">
        <f>[1]Лист1!GF12/1000</f>
        <v>846.81272999999999</v>
      </c>
      <c r="Y10" s="28">
        <f t="shared" si="14"/>
        <v>-195.09591000000012</v>
      </c>
      <c r="Z10" s="28">
        <f t="shared" si="15"/>
        <v>-18.724857680420044</v>
      </c>
      <c r="AA10" s="29">
        <v>0</v>
      </c>
      <c r="AB10" s="29">
        <f>[1]Лист1!GU12/1000</f>
        <v>0.50307999999999997</v>
      </c>
      <c r="AC10" s="28">
        <f t="shared" si="16"/>
        <v>0.50307999999999997</v>
      </c>
      <c r="AD10" s="28"/>
      <c r="AE10" s="29">
        <v>133.07373000000001</v>
      </c>
      <c r="AF10" s="29">
        <f>[1]Лист1!HO12/1000</f>
        <v>161.42460999999997</v>
      </c>
      <c r="AG10" s="28">
        <f t="shared" si="18"/>
        <v>28.350879999999961</v>
      </c>
      <c r="AH10" s="28">
        <f t="shared" si="19"/>
        <v>21.30464066799658</v>
      </c>
      <c r="AI10" s="30">
        <v>8167.8656300000002</v>
      </c>
      <c r="AJ10" s="30">
        <f>[1]Лист1!KB12/1000</f>
        <v>9305.5232899999992</v>
      </c>
      <c r="AK10" s="28">
        <f t="shared" si="20"/>
        <v>1137.6576599999989</v>
      </c>
      <c r="AL10" s="28">
        <f t="shared" si="21"/>
        <v>13.928457096814412</v>
      </c>
      <c r="AM10" s="29">
        <v>807.16333999999995</v>
      </c>
      <c r="AN10" s="29">
        <f>[1]Лист1!ND12/1000</f>
        <v>1594.1082799999999</v>
      </c>
      <c r="AO10" s="28">
        <f t="shared" si="22"/>
        <v>786.94493999999997</v>
      </c>
      <c r="AP10" s="28">
        <f t="shared" si="23"/>
        <v>97.495129052813525</v>
      </c>
      <c r="AQ10" s="29">
        <v>0</v>
      </c>
      <c r="AR10" s="29">
        <f>[1]Лист1!TH12/1000</f>
        <v>0</v>
      </c>
      <c r="AS10" s="28">
        <f t="shared" si="2"/>
        <v>0</v>
      </c>
      <c r="AT10" s="28"/>
      <c r="AU10" s="27">
        <v>12864.641509999999</v>
      </c>
      <c r="AV10" s="27">
        <f t="shared" si="24"/>
        <v>10731.632149999999</v>
      </c>
      <c r="AW10" s="28">
        <f t="shared" si="25"/>
        <v>-2133.00936</v>
      </c>
      <c r="AX10" s="28">
        <f t="shared" si="26"/>
        <v>-16.580402635720233</v>
      </c>
      <c r="AY10" s="29">
        <v>5626.0445599999994</v>
      </c>
      <c r="AZ10" s="29">
        <f>[1]Лист1!ZB12/1000</f>
        <v>4593.78971</v>
      </c>
      <c r="BA10" s="28">
        <f t="shared" si="27"/>
        <v>-1032.2548499999994</v>
      </c>
      <c r="BB10" s="28">
        <f t="shared" si="28"/>
        <v>-18.347790156855766</v>
      </c>
      <c r="BC10" s="29">
        <v>247.98689000000002</v>
      </c>
      <c r="BD10" s="29">
        <f>[1]Лист1!AKP12/1000</f>
        <v>87.791839999999993</v>
      </c>
      <c r="BE10" s="28">
        <f t="shared" si="29"/>
        <v>-160.19505000000004</v>
      </c>
      <c r="BF10" s="28">
        <f t="shared" si="30"/>
        <v>-64.598193073835489</v>
      </c>
      <c r="BG10" s="29">
        <v>5349.3943600000002</v>
      </c>
      <c r="BH10" s="29">
        <f>[1]Лист1!APZ12/1000</f>
        <v>4815.9952599999997</v>
      </c>
      <c r="BI10" s="28">
        <f t="shared" si="31"/>
        <v>-533.39910000000054</v>
      </c>
      <c r="BJ10" s="28">
        <f t="shared" si="32"/>
        <v>-9.9712054132423447</v>
      </c>
      <c r="BK10" s="29">
        <v>995.30985999999996</v>
      </c>
      <c r="BL10" s="29">
        <f>[1]Лист1!AVY12/1000</f>
        <v>664.16903000000002</v>
      </c>
      <c r="BM10" s="28">
        <f t="shared" si="33"/>
        <v>-331.14082999999994</v>
      </c>
      <c r="BN10" s="28">
        <f t="shared" si="41"/>
        <v>-33.270124541919031</v>
      </c>
      <c r="BO10" s="29">
        <v>632.2196899999999</v>
      </c>
      <c r="BP10" s="29">
        <f>[1]Лист1!BGX12/1000</f>
        <v>535.77713000000006</v>
      </c>
      <c r="BQ10" s="28">
        <f t="shared" si="34"/>
        <v>-96.442559999999844</v>
      </c>
      <c r="BR10" s="28">
        <f t="shared" si="35"/>
        <v>-15.254596072450681</v>
      </c>
      <c r="BS10" s="29">
        <v>13.68615</v>
      </c>
      <c r="BT10" s="29">
        <f>[1]Лист1!BYU12/1000</f>
        <v>34.109180000000002</v>
      </c>
      <c r="BU10" s="28">
        <f t="shared" si="36"/>
        <v>20.423030000000004</v>
      </c>
      <c r="BV10" s="28" t="s">
        <v>70</v>
      </c>
      <c r="BW10" s="27">
        <v>134146.63331</v>
      </c>
      <c r="BX10" s="27">
        <f>[1]Лист1!CBM12/1000</f>
        <v>166381.31664999999</v>
      </c>
      <c r="BY10" s="28">
        <f t="shared" si="37"/>
        <v>32234.683339999989</v>
      </c>
      <c r="BZ10" s="28">
        <f t="shared" si="38"/>
        <v>24.029438939036751</v>
      </c>
      <c r="CA10" s="27">
        <v>215378.12784</v>
      </c>
      <c r="CB10" s="27">
        <f t="shared" si="3"/>
        <v>255962.61102000001</v>
      </c>
      <c r="CC10" s="28">
        <f t="shared" si="39"/>
        <v>40584.48318000001</v>
      </c>
      <c r="CD10" s="28">
        <f t="shared" si="40"/>
        <v>18.843363338244544</v>
      </c>
      <c r="CF10" s="10"/>
      <c r="CG10" s="10"/>
      <c r="CH10" s="12"/>
      <c r="CI10" s="12"/>
    </row>
    <row r="11" spans="1:87" ht="17.100000000000001" customHeight="1">
      <c r="A11" s="25">
        <v>6</v>
      </c>
      <c r="B11" s="11" t="s">
        <v>38</v>
      </c>
      <c r="C11" s="27">
        <v>120529.68988999999</v>
      </c>
      <c r="D11" s="27">
        <f t="shared" si="0"/>
        <v>122867.19631000001</v>
      </c>
      <c r="E11" s="28">
        <f t="shared" si="4"/>
        <v>2337.5064200000197</v>
      </c>
      <c r="F11" s="28">
        <f t="shared" si="5"/>
        <v>1.9393615151033003</v>
      </c>
      <c r="G11" s="27">
        <v>112029.50705999999</v>
      </c>
      <c r="H11" s="27">
        <f t="shared" si="1"/>
        <v>115333.07488000001</v>
      </c>
      <c r="I11" s="28">
        <f t="shared" si="6"/>
        <v>3303.5678200000257</v>
      </c>
      <c r="J11" s="28">
        <f t="shared" si="7"/>
        <v>2.9488372364530022</v>
      </c>
      <c r="K11" s="29">
        <v>66187.830359999993</v>
      </c>
      <c r="L11" s="29">
        <f>[1]Лист1!AL13/1000</f>
        <v>68848.721930000014</v>
      </c>
      <c r="M11" s="28">
        <f t="shared" si="8"/>
        <v>2660.8915700000216</v>
      </c>
      <c r="N11" s="28">
        <f t="shared" si="9"/>
        <v>4.0202127121062148</v>
      </c>
      <c r="O11" s="29">
        <v>9836.0187299999998</v>
      </c>
      <c r="P11" s="29">
        <f>[1]Лист1!BU13/1000</f>
        <v>9813.1763800000008</v>
      </c>
      <c r="Q11" s="28">
        <f t="shared" si="10"/>
        <v>-22.842349999998987</v>
      </c>
      <c r="R11" s="28">
        <f t="shared" si="11"/>
        <v>-0.2322316643250133</v>
      </c>
      <c r="S11" s="29">
        <v>6378.2128000000002</v>
      </c>
      <c r="T11" s="29">
        <f>[1]Лист1!FQ13/1000</f>
        <v>5991.7542999999996</v>
      </c>
      <c r="U11" s="28">
        <f t="shared" si="12"/>
        <v>-386.45850000000064</v>
      </c>
      <c r="V11" s="28">
        <f t="shared" si="13"/>
        <v>-6.0590405512967607</v>
      </c>
      <c r="W11" s="29">
        <v>21361.243289999999</v>
      </c>
      <c r="X11" s="29">
        <f>[1]Лист1!GF13/1000</f>
        <v>21982.63019</v>
      </c>
      <c r="Y11" s="28">
        <f t="shared" si="14"/>
        <v>621.38690000000133</v>
      </c>
      <c r="Z11" s="28">
        <f t="shared" si="15"/>
        <v>2.9089453809596222</v>
      </c>
      <c r="AA11" s="29">
        <v>131.917</v>
      </c>
      <c r="AB11" s="29">
        <f>[1]Лист1!GU13/1000</f>
        <v>146.56637000000001</v>
      </c>
      <c r="AC11" s="28">
        <f t="shared" si="16"/>
        <v>14.649370000000005</v>
      </c>
      <c r="AD11" s="28">
        <f t="shared" si="17"/>
        <v>11.104990259026522</v>
      </c>
      <c r="AE11" s="29">
        <v>277.87865999999997</v>
      </c>
      <c r="AF11" s="29">
        <f>[1]Лист1!HO13/1000</f>
        <v>425.79831000000001</v>
      </c>
      <c r="AG11" s="28">
        <f t="shared" si="18"/>
        <v>147.91965000000005</v>
      </c>
      <c r="AH11" s="28">
        <f t="shared" si="19"/>
        <v>53.231741509045719</v>
      </c>
      <c r="AI11" s="30">
        <v>7214.0753700000005</v>
      </c>
      <c r="AJ11" s="30">
        <f>[1]Лист1!KB13/1000</f>
        <v>7094.9079699999993</v>
      </c>
      <c r="AK11" s="28">
        <f t="shared" si="20"/>
        <v>-119.16740000000118</v>
      </c>
      <c r="AL11" s="28">
        <f t="shared" si="21"/>
        <v>-1.6518735096054513</v>
      </c>
      <c r="AM11" s="29">
        <v>642.33084999999994</v>
      </c>
      <c r="AN11" s="29">
        <f>[1]Лист1!ND13/1000</f>
        <v>1029.5194300000001</v>
      </c>
      <c r="AO11" s="28">
        <f t="shared" si="22"/>
        <v>387.18858000000012</v>
      </c>
      <c r="AP11" s="28">
        <f t="shared" si="23"/>
        <v>60.278683485309813</v>
      </c>
      <c r="AQ11" s="29">
        <v>0</v>
      </c>
      <c r="AR11" s="29">
        <f>[1]Лист1!TH13/1000</f>
        <v>0</v>
      </c>
      <c r="AS11" s="28">
        <f t="shared" si="2"/>
        <v>0</v>
      </c>
      <c r="AT11" s="28"/>
      <c r="AU11" s="27">
        <v>8500.1828299999997</v>
      </c>
      <c r="AV11" s="27">
        <f t="shared" si="24"/>
        <v>7534.1214299999992</v>
      </c>
      <c r="AW11" s="28">
        <f t="shared" si="25"/>
        <v>-966.0614000000005</v>
      </c>
      <c r="AX11" s="28">
        <f t="shared" si="26"/>
        <v>-11.365183776876492</v>
      </c>
      <c r="AY11" s="29">
        <v>6515.5832599999994</v>
      </c>
      <c r="AZ11" s="29">
        <f>[1]Лист1!ZB13/1000</f>
        <v>5400.5720499999998</v>
      </c>
      <c r="BA11" s="28">
        <f t="shared" si="27"/>
        <v>-1115.0112099999997</v>
      </c>
      <c r="BB11" s="28">
        <f t="shared" si="28"/>
        <v>-17.112991508299743</v>
      </c>
      <c r="BC11" s="29">
        <v>234.72144</v>
      </c>
      <c r="BD11" s="29">
        <f>[1]Лист1!AKP13/1000</f>
        <v>231.37327999999999</v>
      </c>
      <c r="BE11" s="28">
        <f t="shared" si="29"/>
        <v>-3.3481600000000071</v>
      </c>
      <c r="BF11" s="28">
        <f t="shared" si="30"/>
        <v>-1.4264397832596813</v>
      </c>
      <c r="BG11" s="29">
        <v>527.14101000000005</v>
      </c>
      <c r="BH11" s="29">
        <f>[1]Лист1!APZ13/1000</f>
        <v>412.78789</v>
      </c>
      <c r="BI11" s="28">
        <f t="shared" si="31"/>
        <v>-114.35312000000005</v>
      </c>
      <c r="BJ11" s="28">
        <f t="shared" si="32"/>
        <v>-21.693079808000533</v>
      </c>
      <c r="BK11" s="29">
        <v>486.50524999999999</v>
      </c>
      <c r="BL11" s="29">
        <f>[1]Лист1!AVY13/1000</f>
        <v>1120.05026</v>
      </c>
      <c r="BM11" s="28">
        <f t="shared" si="33"/>
        <v>633.54501000000005</v>
      </c>
      <c r="BN11" s="28" t="s">
        <v>86</v>
      </c>
      <c r="BO11" s="29">
        <v>719.28627000000006</v>
      </c>
      <c r="BP11" s="29">
        <f>[1]Лист1!BGX13/1000</f>
        <v>338.52046999999999</v>
      </c>
      <c r="BQ11" s="28">
        <f t="shared" si="34"/>
        <v>-380.76580000000007</v>
      </c>
      <c r="BR11" s="28">
        <f t="shared" si="35"/>
        <v>-52.936614513717892</v>
      </c>
      <c r="BS11" s="29">
        <v>16.945599999999999</v>
      </c>
      <c r="BT11" s="29">
        <f>[1]Лист1!BYU13/1000</f>
        <v>30.81748</v>
      </c>
      <c r="BU11" s="28">
        <f t="shared" si="36"/>
        <v>13.871880000000001</v>
      </c>
      <c r="BV11" s="28" t="s">
        <v>98</v>
      </c>
      <c r="BW11" s="27">
        <v>168474.08345999999</v>
      </c>
      <c r="BX11" s="27">
        <f>[1]Лист1!CBM13/1000</f>
        <v>217334.02422999998</v>
      </c>
      <c r="BY11" s="28">
        <f t="shared" si="37"/>
        <v>48859.940769999987</v>
      </c>
      <c r="BZ11" s="28">
        <f t="shared" si="38"/>
        <v>29.001458127297383</v>
      </c>
      <c r="CA11" s="27">
        <v>289003.77335000003</v>
      </c>
      <c r="CB11" s="27">
        <f t="shared" si="3"/>
        <v>340201.22054000001</v>
      </c>
      <c r="CC11" s="28">
        <f t="shared" si="39"/>
        <v>51197.447189999977</v>
      </c>
      <c r="CD11" s="28">
        <f t="shared" si="40"/>
        <v>17.715148351366679</v>
      </c>
      <c r="CF11" s="10"/>
      <c r="CG11" s="10"/>
      <c r="CH11" s="12"/>
      <c r="CI11" s="12"/>
    </row>
    <row r="12" spans="1:87" ht="17.100000000000001" customHeight="1">
      <c r="A12" s="25">
        <v>7</v>
      </c>
      <c r="B12" s="11" t="s">
        <v>39</v>
      </c>
      <c r="C12" s="27">
        <v>177587.91644</v>
      </c>
      <c r="D12" s="27">
        <f t="shared" si="0"/>
        <v>184870.51733000003</v>
      </c>
      <c r="E12" s="28">
        <f t="shared" si="4"/>
        <v>7282.6008900000306</v>
      </c>
      <c r="F12" s="28">
        <f t="shared" si="5"/>
        <v>4.1008425775751078</v>
      </c>
      <c r="G12" s="27">
        <v>136115.03528000001</v>
      </c>
      <c r="H12" s="27">
        <f t="shared" si="1"/>
        <v>152320.86153000002</v>
      </c>
      <c r="I12" s="28">
        <f t="shared" si="6"/>
        <v>16205.826250000013</v>
      </c>
      <c r="J12" s="28">
        <f t="shared" si="7"/>
        <v>11.905978069699103</v>
      </c>
      <c r="K12" s="29">
        <v>103371.68273</v>
      </c>
      <c r="L12" s="29">
        <f>[1]Лист1!AL14/1000</f>
        <v>121532.92506000001</v>
      </c>
      <c r="M12" s="28">
        <f t="shared" si="8"/>
        <v>18161.242330000008</v>
      </c>
      <c r="N12" s="28">
        <f t="shared" si="9"/>
        <v>17.568875586011274</v>
      </c>
      <c r="O12" s="29">
        <v>8470.6863200000007</v>
      </c>
      <c r="P12" s="29">
        <f>[1]Лист1!BU14/1000</f>
        <v>8435.2248099999997</v>
      </c>
      <c r="Q12" s="28">
        <f t="shared" si="10"/>
        <v>-35.461510000000999</v>
      </c>
      <c r="R12" s="28">
        <f t="shared" si="11"/>
        <v>-0.41863797879368292</v>
      </c>
      <c r="S12" s="29">
        <v>6625.2213600000005</v>
      </c>
      <c r="T12" s="29">
        <f>[1]Лист1!FQ14/1000</f>
        <v>6508.09908</v>
      </c>
      <c r="U12" s="28">
        <f t="shared" si="12"/>
        <v>-117.1222800000005</v>
      </c>
      <c r="V12" s="28">
        <f t="shared" si="13"/>
        <v>-1.7678244036815158</v>
      </c>
      <c r="W12" s="29">
        <v>7347.7712899999997</v>
      </c>
      <c r="X12" s="29">
        <f>[1]Лист1!GF14/1000</f>
        <v>5417.68786</v>
      </c>
      <c r="Y12" s="28">
        <f t="shared" si="14"/>
        <v>-1930.0834299999997</v>
      </c>
      <c r="Z12" s="28">
        <f t="shared" si="15"/>
        <v>-26.267603519815054</v>
      </c>
      <c r="AA12" s="29">
        <v>104.85899999999999</v>
      </c>
      <c r="AB12" s="29">
        <f>[1]Лист1!GU14/1000</f>
        <v>161.70607999999999</v>
      </c>
      <c r="AC12" s="28">
        <f t="shared" si="16"/>
        <v>56.847079999999991</v>
      </c>
      <c r="AD12" s="28">
        <f t="shared" si="17"/>
        <v>54.212876338702443</v>
      </c>
      <c r="AE12" s="29">
        <v>246.51760999999999</v>
      </c>
      <c r="AF12" s="29">
        <f>[1]Лист1!HO14/1000</f>
        <v>22.957889999999999</v>
      </c>
      <c r="AG12" s="28">
        <f t="shared" si="18"/>
        <v>-223.55972</v>
      </c>
      <c r="AH12" s="28">
        <f t="shared" si="19"/>
        <v>-90.687119674736422</v>
      </c>
      <c r="AI12" s="30">
        <v>8825.4466799999991</v>
      </c>
      <c r="AJ12" s="30">
        <f>[1]Лист1!KB14/1000</f>
        <v>8752.9696600000007</v>
      </c>
      <c r="AK12" s="28">
        <f t="shared" si="20"/>
        <v>-72.477019999998447</v>
      </c>
      <c r="AL12" s="28">
        <f t="shared" si="21"/>
        <v>-0.82122778175346411</v>
      </c>
      <c r="AM12" s="29">
        <v>1110.15931</v>
      </c>
      <c r="AN12" s="29">
        <f>[1]Лист1!ND14/1000</f>
        <v>1489.2910900000002</v>
      </c>
      <c r="AO12" s="28">
        <f t="shared" si="22"/>
        <v>379.13178000000016</v>
      </c>
      <c r="AP12" s="28">
        <f t="shared" si="23"/>
        <v>34.151114762078606</v>
      </c>
      <c r="AQ12" s="29">
        <v>12.69098</v>
      </c>
      <c r="AR12" s="29">
        <f>[1]Лист1!TH14/1000</f>
        <v>0</v>
      </c>
      <c r="AS12" s="28">
        <f t="shared" si="2"/>
        <v>-12.69098</v>
      </c>
      <c r="AT12" s="28">
        <f>AR12/AQ12*100-100</f>
        <v>-100</v>
      </c>
      <c r="AU12" s="27">
        <v>41472.88115999999</v>
      </c>
      <c r="AV12" s="27">
        <f t="shared" si="24"/>
        <v>32549.6558</v>
      </c>
      <c r="AW12" s="28">
        <f t="shared" si="25"/>
        <v>-8923.2253599999895</v>
      </c>
      <c r="AX12" s="28">
        <f t="shared" si="26"/>
        <v>-21.515807704737696</v>
      </c>
      <c r="AY12" s="29">
        <v>12704.622880000001</v>
      </c>
      <c r="AZ12" s="29">
        <f>[1]Лист1!ZB14/1000</f>
        <v>10278.07699</v>
      </c>
      <c r="BA12" s="28">
        <f t="shared" si="27"/>
        <v>-2426.5458900000012</v>
      </c>
      <c r="BB12" s="28">
        <f t="shared" si="28"/>
        <v>-19.099708137106091</v>
      </c>
      <c r="BC12" s="29">
        <v>855.52145999999993</v>
      </c>
      <c r="BD12" s="29">
        <f>[1]Лист1!AKP14/1000</f>
        <v>472.02019999999999</v>
      </c>
      <c r="BE12" s="28">
        <f t="shared" si="29"/>
        <v>-383.50125999999995</v>
      </c>
      <c r="BF12" s="28">
        <f t="shared" si="30"/>
        <v>-44.826609025096808</v>
      </c>
      <c r="BG12" s="29">
        <v>17015.417289999998</v>
      </c>
      <c r="BH12" s="29">
        <f>[1]Лист1!APZ14/1000</f>
        <v>17035.04795</v>
      </c>
      <c r="BI12" s="28">
        <f t="shared" si="31"/>
        <v>19.630660000002536</v>
      </c>
      <c r="BJ12" s="28">
        <f t="shared" si="32"/>
        <v>0.11536984174662734</v>
      </c>
      <c r="BK12" s="29">
        <v>9566.57186</v>
      </c>
      <c r="BL12" s="29">
        <f>[1]Лист1!AVY14/1000</f>
        <v>3867.7445200000002</v>
      </c>
      <c r="BM12" s="28">
        <f t="shared" si="33"/>
        <v>-5698.8273399999998</v>
      </c>
      <c r="BN12" s="28">
        <f t="shared" si="41"/>
        <v>-59.570214110114883</v>
      </c>
      <c r="BO12" s="29">
        <v>881.03162999999995</v>
      </c>
      <c r="BP12" s="29">
        <f>[1]Лист1!BGX14/1000</f>
        <v>704.29134999999997</v>
      </c>
      <c r="BQ12" s="28">
        <f t="shared" si="34"/>
        <v>-176.74027999999998</v>
      </c>
      <c r="BR12" s="28">
        <f t="shared" si="35"/>
        <v>-20.060605542618262</v>
      </c>
      <c r="BS12" s="29">
        <v>449.71603999999996</v>
      </c>
      <c r="BT12" s="29">
        <f>[1]Лист1!BYU14/1000</f>
        <v>192.47479000000001</v>
      </c>
      <c r="BU12" s="28">
        <f t="shared" si="36"/>
        <v>-257.24124999999992</v>
      </c>
      <c r="BV12" s="28">
        <f t="shared" si="42"/>
        <v>-57.200817209010374</v>
      </c>
      <c r="BW12" s="27">
        <v>222604.99387999999</v>
      </c>
      <c r="BX12" s="27">
        <f>[1]Лист1!CBM14/1000</f>
        <v>244928.98552000002</v>
      </c>
      <c r="BY12" s="28">
        <f t="shared" si="37"/>
        <v>22323.991640000022</v>
      </c>
      <c r="BZ12" s="28">
        <f t="shared" si="38"/>
        <v>10.028522384378434</v>
      </c>
      <c r="CA12" s="27">
        <v>400192.91031999997</v>
      </c>
      <c r="CB12" s="27">
        <f t="shared" si="3"/>
        <v>429799.50285000005</v>
      </c>
      <c r="CC12" s="28">
        <f t="shared" si="39"/>
        <v>29606.592530000082</v>
      </c>
      <c r="CD12" s="28">
        <f t="shared" si="40"/>
        <v>7.3980802174446865</v>
      </c>
      <c r="CF12" s="10"/>
      <c r="CG12" s="10"/>
      <c r="CH12" s="12"/>
      <c r="CI12" s="12"/>
    </row>
    <row r="13" spans="1:87" ht="17.100000000000001" customHeight="1">
      <c r="A13" s="25">
        <v>8</v>
      </c>
      <c r="B13" s="35" t="s">
        <v>40</v>
      </c>
      <c r="C13" s="27">
        <v>108517.34639000001</v>
      </c>
      <c r="D13" s="27">
        <f t="shared" si="0"/>
        <v>114837.31241</v>
      </c>
      <c r="E13" s="28">
        <f t="shared" si="4"/>
        <v>6319.9660199999926</v>
      </c>
      <c r="F13" s="28">
        <f t="shared" si="5"/>
        <v>5.8239223776138829</v>
      </c>
      <c r="G13" s="27">
        <v>99743.094960000002</v>
      </c>
      <c r="H13" s="27">
        <f t="shared" si="1"/>
        <v>107060.44168</v>
      </c>
      <c r="I13" s="28">
        <f t="shared" si="6"/>
        <v>7317.3467200000014</v>
      </c>
      <c r="J13" s="28">
        <f t="shared" si="7"/>
        <v>7.3361937715432646</v>
      </c>
      <c r="K13" s="29">
        <v>80197.777450000009</v>
      </c>
      <c r="L13" s="29">
        <f>[1]Лист1!AL15/1000</f>
        <v>87181.948870000007</v>
      </c>
      <c r="M13" s="28">
        <f t="shared" si="8"/>
        <v>6984.1714199999988</v>
      </c>
      <c r="N13" s="28">
        <f t="shared" si="9"/>
        <v>8.708684507316093</v>
      </c>
      <c r="O13" s="29">
        <v>3635.77295</v>
      </c>
      <c r="P13" s="29">
        <f>[1]Лист1!BU15/1000</f>
        <v>3531.3383699999999</v>
      </c>
      <c r="Q13" s="28">
        <f t="shared" si="10"/>
        <v>-104.4345800000001</v>
      </c>
      <c r="R13" s="28">
        <f t="shared" si="11"/>
        <v>-2.8724175419149844</v>
      </c>
      <c r="S13" s="29">
        <v>5773.3344699999998</v>
      </c>
      <c r="T13" s="29">
        <f>[1]Лист1!FQ15/1000</f>
        <v>6168.3308299999999</v>
      </c>
      <c r="U13" s="28">
        <f t="shared" si="12"/>
        <v>394.9963600000001</v>
      </c>
      <c r="V13" s="28">
        <f t="shared" si="13"/>
        <v>6.8417369901660976</v>
      </c>
      <c r="W13" s="29">
        <v>3066.0055000000002</v>
      </c>
      <c r="X13" s="29">
        <f>[1]Лист1!GF15/1000</f>
        <v>1227.2515100000001</v>
      </c>
      <c r="Y13" s="28">
        <f t="shared" si="14"/>
        <v>-1838.7539900000002</v>
      </c>
      <c r="Z13" s="28">
        <f t="shared" si="15"/>
        <v>-59.972299136449692</v>
      </c>
      <c r="AA13" s="29">
        <v>66.075000000000003</v>
      </c>
      <c r="AB13" s="29">
        <f>[1]Лист1!GU15/1000</f>
        <v>42.024999999999999</v>
      </c>
      <c r="AC13" s="28">
        <f t="shared" si="16"/>
        <v>-24.050000000000004</v>
      </c>
      <c r="AD13" s="28">
        <f t="shared" si="17"/>
        <v>-36.398032538781692</v>
      </c>
      <c r="AE13" s="29">
        <v>166.45495000000003</v>
      </c>
      <c r="AF13" s="29">
        <f>[1]Лист1!HO15/1000</f>
        <v>71.514669999999995</v>
      </c>
      <c r="AG13" s="28">
        <f t="shared" si="18"/>
        <v>-94.94028000000003</v>
      </c>
      <c r="AH13" s="28">
        <f t="shared" si="19"/>
        <v>-57.036621620444464</v>
      </c>
      <c r="AI13" s="30">
        <v>5652.4024500000005</v>
      </c>
      <c r="AJ13" s="30">
        <f>[1]Лист1!KB15/1000</f>
        <v>6789.9566199999999</v>
      </c>
      <c r="AK13" s="28">
        <f t="shared" si="20"/>
        <v>1137.5541699999994</v>
      </c>
      <c r="AL13" s="28">
        <f t="shared" si="21"/>
        <v>20.125144663044978</v>
      </c>
      <c r="AM13" s="29">
        <v>1185.2721899999999</v>
      </c>
      <c r="AN13" s="29">
        <f>[1]Лист1!ND15/1000</f>
        <v>2048.0758100000003</v>
      </c>
      <c r="AO13" s="28">
        <f t="shared" si="22"/>
        <v>862.80362000000036</v>
      </c>
      <c r="AP13" s="28">
        <f t="shared" si="23"/>
        <v>72.793711628381345</v>
      </c>
      <c r="AQ13" s="29">
        <v>0</v>
      </c>
      <c r="AR13" s="29">
        <f>[1]Лист1!TH15/1000</f>
        <v>0</v>
      </c>
      <c r="AS13" s="28">
        <f t="shared" si="2"/>
        <v>0</v>
      </c>
      <c r="AT13" s="28"/>
      <c r="AU13" s="27">
        <v>8774.2514300000003</v>
      </c>
      <c r="AV13" s="27">
        <f t="shared" si="24"/>
        <v>7776.8707299999987</v>
      </c>
      <c r="AW13" s="28">
        <f t="shared" si="25"/>
        <v>-997.38070000000153</v>
      </c>
      <c r="AX13" s="28">
        <f t="shared" si="26"/>
        <v>-11.367131520643028</v>
      </c>
      <c r="AY13" s="29">
        <v>7139.9481299999998</v>
      </c>
      <c r="AZ13" s="29">
        <f>[1]Лист1!ZB15/1000</f>
        <v>5037.1817699999992</v>
      </c>
      <c r="BA13" s="28">
        <f t="shared" si="27"/>
        <v>-2102.7663600000005</v>
      </c>
      <c r="BB13" s="28">
        <f t="shared" si="28"/>
        <v>-29.45072319453952</v>
      </c>
      <c r="BC13" s="29">
        <v>200.87333999999998</v>
      </c>
      <c r="BD13" s="29">
        <f>[1]Лист1!AKP15/1000</f>
        <v>160.33156</v>
      </c>
      <c r="BE13" s="28">
        <f t="shared" si="29"/>
        <v>-40.541779999999989</v>
      </c>
      <c r="BF13" s="28">
        <f t="shared" si="30"/>
        <v>-20.182757950855986</v>
      </c>
      <c r="BG13" s="29">
        <v>165.62515999999999</v>
      </c>
      <c r="BH13" s="29">
        <f>[1]Лист1!APZ15/1000</f>
        <v>275.01049</v>
      </c>
      <c r="BI13" s="28">
        <f t="shared" si="31"/>
        <v>109.38533000000001</v>
      </c>
      <c r="BJ13" s="28">
        <f t="shared" si="32"/>
        <v>66.043909029280343</v>
      </c>
      <c r="BK13" s="29">
        <v>762.87860999999998</v>
      </c>
      <c r="BL13" s="29">
        <f>[1]Лист1!AVY15/1000</f>
        <v>297.74540999999999</v>
      </c>
      <c r="BM13" s="28">
        <f t="shared" si="33"/>
        <v>-465.13319999999999</v>
      </c>
      <c r="BN13" s="28">
        <f t="shared" si="41"/>
        <v>-60.970801108186798</v>
      </c>
      <c r="BO13" s="29">
        <v>502.06277</v>
      </c>
      <c r="BP13" s="29">
        <f>[1]Лист1!BGX15/1000</f>
        <v>1445.3389099999999</v>
      </c>
      <c r="BQ13" s="28">
        <f t="shared" si="34"/>
        <v>943.27613999999994</v>
      </c>
      <c r="BR13" s="28">
        <f t="shared" si="35"/>
        <v>187.88012104542224</v>
      </c>
      <c r="BS13" s="29">
        <v>2.8634200000000001</v>
      </c>
      <c r="BT13" s="29">
        <f>[1]Лист1!BYU15/1000</f>
        <v>561.26258999999993</v>
      </c>
      <c r="BU13" s="28">
        <f t="shared" si="36"/>
        <v>558.39916999999991</v>
      </c>
      <c r="BV13" s="28" t="s">
        <v>99</v>
      </c>
      <c r="BW13" s="27">
        <v>202799.18424</v>
      </c>
      <c r="BX13" s="27">
        <f>[1]Лист1!CBM15/1000</f>
        <v>201914.43143</v>
      </c>
      <c r="BY13" s="28">
        <f t="shared" si="37"/>
        <v>-884.75281000000541</v>
      </c>
      <c r="BZ13" s="28">
        <f t="shared" si="38"/>
        <v>-0.43627039887545038</v>
      </c>
      <c r="CA13" s="27">
        <v>311316.53062999999</v>
      </c>
      <c r="CB13" s="27">
        <f t="shared" si="3"/>
        <v>316751.74384000001</v>
      </c>
      <c r="CC13" s="28">
        <f t="shared" si="39"/>
        <v>5435.2132100000163</v>
      </c>
      <c r="CD13" s="28">
        <f t="shared" si="40"/>
        <v>1.7458800530125984</v>
      </c>
      <c r="CF13" s="10"/>
      <c r="CG13" s="10"/>
      <c r="CH13" s="12"/>
      <c r="CI13" s="12"/>
    </row>
    <row r="14" spans="1:87" ht="17.100000000000001" customHeight="1">
      <c r="A14" s="25">
        <v>9</v>
      </c>
      <c r="B14" s="11" t="s">
        <v>41</v>
      </c>
      <c r="C14" s="27">
        <v>190341.19627000001</v>
      </c>
      <c r="D14" s="27">
        <f t="shared" si="0"/>
        <v>194036.06524</v>
      </c>
      <c r="E14" s="28">
        <f t="shared" si="4"/>
        <v>3694.8689699999813</v>
      </c>
      <c r="F14" s="28">
        <f t="shared" si="5"/>
        <v>1.9411819629202967</v>
      </c>
      <c r="G14" s="27">
        <v>164673.37506000002</v>
      </c>
      <c r="H14" s="27">
        <f t="shared" si="1"/>
        <v>167996.62346999999</v>
      </c>
      <c r="I14" s="28">
        <f t="shared" si="6"/>
        <v>3323.248409999971</v>
      </c>
      <c r="J14" s="28">
        <f t="shared" si="7"/>
        <v>2.0180848353834335</v>
      </c>
      <c r="K14" s="29">
        <v>136513.39808000001</v>
      </c>
      <c r="L14" s="29">
        <f>[1]Лист1!AL16/1000</f>
        <v>137195.14173</v>
      </c>
      <c r="M14" s="28">
        <f t="shared" si="8"/>
        <v>681.74364999998943</v>
      </c>
      <c r="N14" s="28">
        <f t="shared" si="9"/>
        <v>0.49939687941873956</v>
      </c>
      <c r="O14" s="29">
        <v>4581.7897400000002</v>
      </c>
      <c r="P14" s="29">
        <f>[1]Лист1!BU16/1000</f>
        <v>4720.1593300000004</v>
      </c>
      <c r="Q14" s="28">
        <f t="shared" si="10"/>
        <v>138.36959000000024</v>
      </c>
      <c r="R14" s="28">
        <f t="shared" si="11"/>
        <v>3.0199899570249755</v>
      </c>
      <c r="S14" s="29">
        <v>7843.8738499999999</v>
      </c>
      <c r="T14" s="29">
        <f>[1]Лист1!FQ16/1000</f>
        <v>8408.1524100000006</v>
      </c>
      <c r="U14" s="28">
        <f t="shared" si="12"/>
        <v>564.27856000000065</v>
      </c>
      <c r="V14" s="28">
        <f t="shared" si="13"/>
        <v>7.1938760208388715</v>
      </c>
      <c r="W14" s="29">
        <v>4847.5570399999997</v>
      </c>
      <c r="X14" s="29">
        <f>[1]Лист1!GF16/1000</f>
        <v>5624.58169</v>
      </c>
      <c r="Y14" s="28">
        <f t="shared" si="14"/>
        <v>777.02465000000029</v>
      </c>
      <c r="Z14" s="28">
        <f t="shared" si="15"/>
        <v>16.029200762122443</v>
      </c>
      <c r="AA14" s="29">
        <v>46.640999999999998</v>
      </c>
      <c r="AB14" s="29">
        <f>[1]Лист1!GU16/1000</f>
        <v>30.643999999999998</v>
      </c>
      <c r="AC14" s="28">
        <f t="shared" si="16"/>
        <v>-15.997</v>
      </c>
      <c r="AD14" s="28">
        <f t="shared" si="17"/>
        <v>-34.29814969661885</v>
      </c>
      <c r="AE14" s="29">
        <v>262.95555999999999</v>
      </c>
      <c r="AF14" s="29">
        <f>[1]Лист1!HO16/1000</f>
        <v>523.60271999999998</v>
      </c>
      <c r="AG14" s="28">
        <f t="shared" si="18"/>
        <v>260.64715999999999</v>
      </c>
      <c r="AH14" s="28">
        <f t="shared" si="19"/>
        <v>99.122133032669097</v>
      </c>
      <c r="AI14" s="30">
        <v>8702.3928400000004</v>
      </c>
      <c r="AJ14" s="30">
        <f>[1]Лист1!KB16/1000</f>
        <v>9071.2391700000007</v>
      </c>
      <c r="AK14" s="28">
        <f t="shared" si="20"/>
        <v>368.84633000000031</v>
      </c>
      <c r="AL14" s="28">
        <f t="shared" si="21"/>
        <v>4.2384472498715695</v>
      </c>
      <c r="AM14" s="29">
        <v>1874.76695</v>
      </c>
      <c r="AN14" s="29">
        <f>[1]Лист1!ND16/1000</f>
        <v>2423.4424199999999</v>
      </c>
      <c r="AO14" s="28">
        <f t="shared" si="22"/>
        <v>548.6754699999999</v>
      </c>
      <c r="AP14" s="28">
        <f t="shared" si="23"/>
        <v>29.266329342961797</v>
      </c>
      <c r="AQ14" s="29">
        <v>0</v>
      </c>
      <c r="AR14" s="29">
        <f>[1]Лист1!TH16/1000</f>
        <v>-0.34</v>
      </c>
      <c r="AS14" s="28">
        <f t="shared" si="2"/>
        <v>-0.34</v>
      </c>
      <c r="AT14" s="28"/>
      <c r="AU14" s="27">
        <v>25667.821210000002</v>
      </c>
      <c r="AV14" s="27">
        <f t="shared" si="24"/>
        <v>26039.441770000001</v>
      </c>
      <c r="AW14" s="28">
        <f t="shared" si="25"/>
        <v>371.62055999999939</v>
      </c>
      <c r="AX14" s="28">
        <f t="shared" si="26"/>
        <v>1.4478071861246349</v>
      </c>
      <c r="AY14" s="29">
        <v>10634.866400000001</v>
      </c>
      <c r="AZ14" s="29">
        <f>[1]Лист1!ZB16/1000</f>
        <v>9665.2522599999993</v>
      </c>
      <c r="BA14" s="28">
        <f t="shared" si="27"/>
        <v>-969.6141400000015</v>
      </c>
      <c r="BB14" s="28">
        <f t="shared" si="28"/>
        <v>-9.117313782145871</v>
      </c>
      <c r="BC14" s="29">
        <v>657.42016000000001</v>
      </c>
      <c r="BD14" s="29">
        <f>[1]Лист1!AKP16/1000</f>
        <v>539.87801999999999</v>
      </c>
      <c r="BE14" s="28">
        <f t="shared" si="29"/>
        <v>-117.54214000000002</v>
      </c>
      <c r="BF14" s="28">
        <f t="shared" si="30"/>
        <v>-17.879302636536124</v>
      </c>
      <c r="BG14" s="29">
        <v>10278.00873</v>
      </c>
      <c r="BH14" s="29">
        <f>[1]Лист1!APZ16/1000</f>
        <v>12005.221730000001</v>
      </c>
      <c r="BI14" s="28">
        <f t="shared" si="31"/>
        <v>1727.2130000000016</v>
      </c>
      <c r="BJ14" s="28">
        <f t="shared" si="32"/>
        <v>16.804938051458549</v>
      </c>
      <c r="BK14" s="29">
        <v>1816.2666499999998</v>
      </c>
      <c r="BL14" s="29">
        <f>[1]Лист1!AVY16/1000</f>
        <v>1448.4998500000002</v>
      </c>
      <c r="BM14" s="28">
        <f t="shared" si="33"/>
        <v>-367.76679999999965</v>
      </c>
      <c r="BN14" s="28">
        <f t="shared" si="41"/>
        <v>-20.248502608358734</v>
      </c>
      <c r="BO14" s="29">
        <v>2147.7975499999998</v>
      </c>
      <c r="BP14" s="29">
        <f>[1]Лист1!BGX16/1000</f>
        <v>2130.2850199999998</v>
      </c>
      <c r="BQ14" s="28">
        <f t="shared" si="34"/>
        <v>-17.51252999999997</v>
      </c>
      <c r="BR14" s="28">
        <f t="shared" si="35"/>
        <v>-0.81537154188484351</v>
      </c>
      <c r="BS14" s="29">
        <v>133.46172000000001</v>
      </c>
      <c r="BT14" s="29">
        <f>[1]Лист1!BYU16/1000</f>
        <v>250.30489</v>
      </c>
      <c r="BU14" s="28">
        <f t="shared" si="36"/>
        <v>116.84316999999999</v>
      </c>
      <c r="BV14" s="28">
        <f t="shared" si="42"/>
        <v>87.548077456217413</v>
      </c>
      <c r="BW14" s="27">
        <v>314961.08798000001</v>
      </c>
      <c r="BX14" s="27">
        <f>[1]Лист1!CBM16/1000</f>
        <v>315072.53447000001</v>
      </c>
      <c r="BY14" s="28">
        <f t="shared" si="37"/>
        <v>111.44649000000209</v>
      </c>
      <c r="BZ14" s="28">
        <f t="shared" si="38"/>
        <v>3.538420911446849E-2</v>
      </c>
      <c r="CA14" s="27">
        <v>505302.28425000003</v>
      </c>
      <c r="CB14" s="27">
        <f t="shared" si="3"/>
        <v>509108.59970999998</v>
      </c>
      <c r="CC14" s="28">
        <f t="shared" si="39"/>
        <v>3806.3154599999543</v>
      </c>
      <c r="CD14" s="28">
        <f t="shared" si="40"/>
        <v>0.75327493633825782</v>
      </c>
      <c r="CF14" s="10"/>
      <c r="CG14" s="10"/>
      <c r="CH14" s="12"/>
      <c r="CI14" s="12"/>
    </row>
    <row r="15" spans="1:87" ht="17.100000000000001" customHeight="1">
      <c r="A15" s="25">
        <v>10</v>
      </c>
      <c r="B15" s="11" t="s">
        <v>42</v>
      </c>
      <c r="C15" s="27">
        <v>142968.20231999998</v>
      </c>
      <c r="D15" s="27">
        <f t="shared" si="0"/>
        <v>149761.74580999999</v>
      </c>
      <c r="E15" s="28">
        <f t="shared" si="4"/>
        <v>6793.5434900000109</v>
      </c>
      <c r="F15" s="28">
        <f t="shared" si="5"/>
        <v>4.7517863271402803</v>
      </c>
      <c r="G15" s="27">
        <v>122542.18070999999</v>
      </c>
      <c r="H15" s="27">
        <f t="shared" si="1"/>
        <v>129819.51869</v>
      </c>
      <c r="I15" s="28">
        <f t="shared" si="6"/>
        <v>7277.3379800000112</v>
      </c>
      <c r="J15" s="28">
        <f t="shared" si="7"/>
        <v>5.9386391998540233</v>
      </c>
      <c r="K15" s="29">
        <v>108944.84791</v>
      </c>
      <c r="L15" s="29">
        <f>[1]Лист1!AL17/1000</f>
        <v>117122.61301</v>
      </c>
      <c r="M15" s="28">
        <f t="shared" si="8"/>
        <v>8177.7651000000042</v>
      </c>
      <c r="N15" s="28">
        <f t="shared" si="9"/>
        <v>7.5063348628984272</v>
      </c>
      <c r="O15" s="29">
        <v>6233.4840400000003</v>
      </c>
      <c r="P15" s="29">
        <f>[1]Лист1!BU17/1000</f>
        <v>6211.5893299999998</v>
      </c>
      <c r="Q15" s="28">
        <f t="shared" si="10"/>
        <v>-21.894710000000487</v>
      </c>
      <c r="R15" s="28">
        <f t="shared" si="11"/>
        <v>-0.35124353988079804</v>
      </c>
      <c r="S15" s="29">
        <v>2315.1432999999997</v>
      </c>
      <c r="T15" s="29">
        <f>[1]Лист1!FQ17/1000</f>
        <v>2161.2921099999999</v>
      </c>
      <c r="U15" s="28">
        <f t="shared" si="12"/>
        <v>-153.85118999999986</v>
      </c>
      <c r="V15" s="28">
        <f t="shared" si="13"/>
        <v>-6.6454283844978335</v>
      </c>
      <c r="W15" s="29">
        <v>2065.61141</v>
      </c>
      <c r="X15" s="29">
        <f>[1]Лист1!GF17/1000</f>
        <v>1393.57321</v>
      </c>
      <c r="Y15" s="28">
        <f t="shared" si="14"/>
        <v>-672.03819999999996</v>
      </c>
      <c r="Z15" s="28">
        <f t="shared" si="15"/>
        <v>-32.534589843304545</v>
      </c>
      <c r="AA15" s="29">
        <v>7.274</v>
      </c>
      <c r="AB15" s="29">
        <f>[1]Лист1!GU17/1000</f>
        <v>0</v>
      </c>
      <c r="AC15" s="28">
        <f t="shared" si="16"/>
        <v>-7.274</v>
      </c>
      <c r="AD15" s="28">
        <f t="shared" si="17"/>
        <v>-100</v>
      </c>
      <c r="AE15" s="29">
        <v>98.611630000000005</v>
      </c>
      <c r="AF15" s="29">
        <f>[1]Лист1!HO17/1000</f>
        <v>107.19880000000001</v>
      </c>
      <c r="AG15" s="28">
        <f t="shared" si="18"/>
        <v>8.5871700000000004</v>
      </c>
      <c r="AH15" s="28">
        <f t="shared" si="19"/>
        <v>8.7080702347177521</v>
      </c>
      <c r="AI15" s="30">
        <v>2790.4612599999996</v>
      </c>
      <c r="AJ15" s="30">
        <f>[1]Лист1!KB17/1000</f>
        <v>2680.2027599999997</v>
      </c>
      <c r="AK15" s="28">
        <f t="shared" si="20"/>
        <v>-110.25849999999991</v>
      </c>
      <c r="AL15" s="28">
        <f t="shared" si="21"/>
        <v>-3.9512643153483396</v>
      </c>
      <c r="AM15" s="29">
        <v>86.747160000000008</v>
      </c>
      <c r="AN15" s="29">
        <f>[1]Лист1!ND17/1000</f>
        <v>110.39225999999999</v>
      </c>
      <c r="AO15" s="28">
        <f t="shared" si="22"/>
        <v>23.645099999999985</v>
      </c>
      <c r="AP15" s="28">
        <f t="shared" si="23"/>
        <v>27.257491772641302</v>
      </c>
      <c r="AQ15" s="29">
        <v>0</v>
      </c>
      <c r="AR15" s="29">
        <f>[1]Лист1!TH17/1000</f>
        <v>32.657209999999999</v>
      </c>
      <c r="AS15" s="28">
        <f t="shared" si="2"/>
        <v>32.657209999999999</v>
      </c>
      <c r="AT15" s="28"/>
      <c r="AU15" s="27">
        <v>20426.021610000003</v>
      </c>
      <c r="AV15" s="27">
        <f t="shared" si="24"/>
        <v>19942.22712</v>
      </c>
      <c r="AW15" s="28">
        <f t="shared" si="25"/>
        <v>-483.79449000000386</v>
      </c>
      <c r="AX15" s="28">
        <f t="shared" si="26"/>
        <v>-2.3685204061624603</v>
      </c>
      <c r="AY15" s="29">
        <v>8154.0831100000005</v>
      </c>
      <c r="AZ15" s="29">
        <f>[1]Лист1!ZB17/1000</f>
        <v>7206.24557</v>
      </c>
      <c r="BA15" s="28">
        <f t="shared" si="27"/>
        <v>-947.83754000000044</v>
      </c>
      <c r="BB15" s="28">
        <f t="shared" si="28"/>
        <v>-11.62408485679515</v>
      </c>
      <c r="BC15" s="29">
        <v>2987.3296600000003</v>
      </c>
      <c r="BD15" s="29">
        <f>[1]Лист1!AKP17/1000</f>
        <v>2215.6844100000003</v>
      </c>
      <c r="BE15" s="28">
        <f t="shared" si="29"/>
        <v>-771.64525000000003</v>
      </c>
      <c r="BF15" s="28">
        <f t="shared" si="30"/>
        <v>-25.830602505382686</v>
      </c>
      <c r="BG15" s="29">
        <v>8475.7284199999995</v>
      </c>
      <c r="BH15" s="29">
        <f>[1]Лист1!APZ17/1000</f>
        <v>8040.0760199999995</v>
      </c>
      <c r="BI15" s="28">
        <f t="shared" si="31"/>
        <v>-435.65239999999994</v>
      </c>
      <c r="BJ15" s="28">
        <f t="shared" si="32"/>
        <v>-5.1399995187670271</v>
      </c>
      <c r="BK15" s="29">
        <v>540.61045999999999</v>
      </c>
      <c r="BL15" s="29">
        <f>[1]Лист1!AVY17/1000</f>
        <v>2235.34699</v>
      </c>
      <c r="BM15" s="28">
        <f t="shared" si="33"/>
        <v>1694.7365300000001</v>
      </c>
      <c r="BN15" s="28" t="s">
        <v>78</v>
      </c>
      <c r="BO15" s="29">
        <v>266.81001000000003</v>
      </c>
      <c r="BP15" s="29">
        <f>[1]Лист1!BGX17/1000</f>
        <v>241.20188000000002</v>
      </c>
      <c r="BQ15" s="28">
        <f t="shared" si="34"/>
        <v>-25.608130000000017</v>
      </c>
      <c r="BR15" s="28">
        <f t="shared" si="35"/>
        <v>-9.5978895244597453</v>
      </c>
      <c r="BS15" s="29">
        <v>1.4599500000000001</v>
      </c>
      <c r="BT15" s="29">
        <f>[1]Лист1!BYU17/1000</f>
        <v>3.67225</v>
      </c>
      <c r="BU15" s="28">
        <f t="shared" si="36"/>
        <v>2.2122999999999999</v>
      </c>
      <c r="BV15" s="28" t="s">
        <v>70</v>
      </c>
      <c r="BW15" s="27">
        <v>187453.35588999998</v>
      </c>
      <c r="BX15" s="27">
        <f>[1]Лист1!CBM17/1000</f>
        <v>229795.09602</v>
      </c>
      <c r="BY15" s="28">
        <f t="shared" si="37"/>
        <v>42341.74013000002</v>
      </c>
      <c r="BZ15" s="28">
        <f t="shared" si="38"/>
        <v>22.587880557788836</v>
      </c>
      <c r="CA15" s="27">
        <v>330421.55820999999</v>
      </c>
      <c r="CB15" s="27">
        <f t="shared" si="3"/>
        <v>379556.84182999999</v>
      </c>
      <c r="CC15" s="28">
        <f t="shared" si="39"/>
        <v>49135.283620000002</v>
      </c>
      <c r="CD15" s="28">
        <f t="shared" si="40"/>
        <v>14.870483598643403</v>
      </c>
      <c r="CF15" s="10"/>
      <c r="CG15" s="10"/>
      <c r="CH15" s="12"/>
      <c r="CI15" s="12"/>
    </row>
    <row r="16" spans="1:87" ht="17.100000000000001" customHeight="1">
      <c r="A16" s="25">
        <v>11</v>
      </c>
      <c r="B16" s="11" t="s">
        <v>43</v>
      </c>
      <c r="C16" s="27">
        <v>68099.547030000002</v>
      </c>
      <c r="D16" s="27">
        <f t="shared" si="0"/>
        <v>69556.146800000002</v>
      </c>
      <c r="E16" s="28">
        <f t="shared" si="4"/>
        <v>1456.5997700000007</v>
      </c>
      <c r="F16" s="28">
        <f t="shared" si="5"/>
        <v>2.1389272521274307</v>
      </c>
      <c r="G16" s="27">
        <v>60344.336759999998</v>
      </c>
      <c r="H16" s="27">
        <f t="shared" si="1"/>
        <v>60885.131020000001</v>
      </c>
      <c r="I16" s="28">
        <f t="shared" si="6"/>
        <v>540.7942600000024</v>
      </c>
      <c r="J16" s="28">
        <f t="shared" si="7"/>
        <v>0.89618063439959883</v>
      </c>
      <c r="K16" s="29">
        <v>38076.523430000001</v>
      </c>
      <c r="L16" s="29">
        <f>[1]Лист1!AL18/1000</f>
        <v>38479.139900000002</v>
      </c>
      <c r="M16" s="28">
        <f t="shared" si="8"/>
        <v>402.61647000000085</v>
      </c>
      <c r="N16" s="28">
        <f t="shared" si="9"/>
        <v>1.0573876859849634</v>
      </c>
      <c r="O16" s="29">
        <v>3781.5106000000001</v>
      </c>
      <c r="P16" s="29">
        <f>[1]Лист1!BU18/1000</f>
        <v>3766.4008900000003</v>
      </c>
      <c r="Q16" s="28">
        <f t="shared" si="10"/>
        <v>-15.109709999999723</v>
      </c>
      <c r="R16" s="28">
        <f t="shared" si="11"/>
        <v>-0.39956809852654374</v>
      </c>
      <c r="S16" s="29">
        <v>3033.52693</v>
      </c>
      <c r="T16" s="29">
        <f>[1]Лист1!FQ18/1000</f>
        <v>2960.4104600000001</v>
      </c>
      <c r="U16" s="28">
        <f t="shared" si="12"/>
        <v>-73.116469999999936</v>
      </c>
      <c r="V16" s="28">
        <f t="shared" si="13"/>
        <v>-2.4102792454853841</v>
      </c>
      <c r="W16" s="29">
        <v>11846.154</v>
      </c>
      <c r="X16" s="29">
        <f>[1]Лист1!GF18/1000</f>
        <v>12156.511189999999</v>
      </c>
      <c r="Y16" s="28">
        <f t="shared" si="14"/>
        <v>310.35718999999881</v>
      </c>
      <c r="Z16" s="28">
        <f t="shared" si="15"/>
        <v>2.6198983231181927</v>
      </c>
      <c r="AA16" s="29">
        <v>8.5500000000000007</v>
      </c>
      <c r="AB16" s="29">
        <f>[1]Лист1!GU18/1000</f>
        <v>0</v>
      </c>
      <c r="AC16" s="28">
        <f t="shared" si="16"/>
        <v>-8.5500000000000007</v>
      </c>
      <c r="AD16" s="28">
        <f t="shared" si="17"/>
        <v>-100</v>
      </c>
      <c r="AE16" s="29">
        <v>-18.965450000000001</v>
      </c>
      <c r="AF16" s="29">
        <f>[1]Лист1!HO18/1000</f>
        <v>76.638070000000013</v>
      </c>
      <c r="AG16" s="28">
        <f t="shared" si="18"/>
        <v>95.603520000000017</v>
      </c>
      <c r="AH16" s="28"/>
      <c r="AI16" s="30">
        <v>3171.1133</v>
      </c>
      <c r="AJ16" s="30">
        <f>[1]Лист1!KB18/1000</f>
        <v>2789.2375400000001</v>
      </c>
      <c r="AK16" s="28">
        <f t="shared" si="20"/>
        <v>-381.8757599999999</v>
      </c>
      <c r="AL16" s="28">
        <f t="shared" si="21"/>
        <v>-12.042324693980504</v>
      </c>
      <c r="AM16" s="29">
        <v>445.92394999999999</v>
      </c>
      <c r="AN16" s="29">
        <f>[1]Лист1!ND18/1000</f>
        <v>656.79296999999997</v>
      </c>
      <c r="AO16" s="28">
        <f t="shared" si="22"/>
        <v>210.86901999999998</v>
      </c>
      <c r="AP16" s="28">
        <f t="shared" si="23"/>
        <v>47.288112692758489</v>
      </c>
      <c r="AQ16" s="29">
        <v>0</v>
      </c>
      <c r="AR16" s="29">
        <f>[1]Лист1!TH18/1000</f>
        <v>0</v>
      </c>
      <c r="AS16" s="28">
        <f t="shared" si="2"/>
        <v>0</v>
      </c>
      <c r="AT16" s="28"/>
      <c r="AU16" s="27">
        <v>7755.2102699999996</v>
      </c>
      <c r="AV16" s="27">
        <f t="shared" si="24"/>
        <v>8671.0157799999979</v>
      </c>
      <c r="AW16" s="28">
        <f t="shared" si="25"/>
        <v>915.80550999999832</v>
      </c>
      <c r="AX16" s="28">
        <f t="shared" si="26"/>
        <v>11.808906246458207</v>
      </c>
      <c r="AY16" s="29">
        <v>5398.1591799999997</v>
      </c>
      <c r="AZ16" s="29">
        <f>[1]Лист1!ZB18/1000</f>
        <v>5875.3539500000006</v>
      </c>
      <c r="BA16" s="28">
        <f t="shared" si="27"/>
        <v>477.19477000000097</v>
      </c>
      <c r="BB16" s="28">
        <f t="shared" si="28"/>
        <v>8.8399536599067261</v>
      </c>
      <c r="BC16" s="29">
        <v>135.19672</v>
      </c>
      <c r="BD16" s="29">
        <f>[1]Лист1!AKP18/1000</f>
        <v>75.087389999999999</v>
      </c>
      <c r="BE16" s="28">
        <f t="shared" si="29"/>
        <v>-60.10933</v>
      </c>
      <c r="BF16" s="28">
        <f t="shared" si="30"/>
        <v>-44.46064224043306</v>
      </c>
      <c r="BG16" s="29">
        <v>1228.84574</v>
      </c>
      <c r="BH16" s="29">
        <f>[1]Лист1!APZ18/1000</f>
        <v>2150.2338599999998</v>
      </c>
      <c r="BI16" s="28">
        <f t="shared" si="31"/>
        <v>921.38811999999984</v>
      </c>
      <c r="BJ16" s="28" t="s">
        <v>92</v>
      </c>
      <c r="BK16" s="29">
        <v>748.29368999999997</v>
      </c>
      <c r="BL16" s="29">
        <f>[1]Лист1!AVY18/1000</f>
        <v>79.876850000000005</v>
      </c>
      <c r="BM16" s="28">
        <f t="shared" si="33"/>
        <v>-668.41683999999998</v>
      </c>
      <c r="BN16" s="28">
        <f t="shared" si="41"/>
        <v>-89.325467918886233</v>
      </c>
      <c r="BO16" s="29">
        <v>240.99207999999999</v>
      </c>
      <c r="BP16" s="29">
        <f>[1]Лист1!BGX18/1000</f>
        <v>468.88809000000003</v>
      </c>
      <c r="BQ16" s="28">
        <f t="shared" si="34"/>
        <v>227.89601000000005</v>
      </c>
      <c r="BR16" s="28">
        <f t="shared" si="35"/>
        <v>94.565767472524442</v>
      </c>
      <c r="BS16" s="29">
        <v>3.7228600000000003</v>
      </c>
      <c r="BT16" s="29">
        <f>[1]Лист1!BYU18/1000</f>
        <v>21.57564</v>
      </c>
      <c r="BU16" s="28">
        <f t="shared" si="36"/>
        <v>17.852779999999999</v>
      </c>
      <c r="BV16" s="28" t="s">
        <v>70</v>
      </c>
      <c r="BW16" s="27">
        <v>95710.660260000004</v>
      </c>
      <c r="BX16" s="27">
        <f>[1]Лист1!CBM18/1000</f>
        <v>102944.00932</v>
      </c>
      <c r="BY16" s="28">
        <f t="shared" si="37"/>
        <v>7233.3490599999932</v>
      </c>
      <c r="BZ16" s="28">
        <f t="shared" si="38"/>
        <v>7.5575166239063094</v>
      </c>
      <c r="CA16" s="27">
        <v>163810.20728999999</v>
      </c>
      <c r="CB16" s="27">
        <f t="shared" si="3"/>
        <v>172500.15612</v>
      </c>
      <c r="CC16" s="28">
        <f t="shared" si="39"/>
        <v>8689.9488300000085</v>
      </c>
      <c r="CD16" s="28">
        <f t="shared" si="40"/>
        <v>5.3048884887959531</v>
      </c>
      <c r="CF16" s="10"/>
      <c r="CG16" s="10"/>
      <c r="CH16" s="12"/>
      <c r="CI16" s="12"/>
    </row>
    <row r="17" spans="1:87" ht="17.100000000000001" customHeight="1">
      <c r="A17" s="25">
        <v>12</v>
      </c>
      <c r="B17" s="11" t="s">
        <v>44</v>
      </c>
      <c r="C17" s="27">
        <v>52676.196930000006</v>
      </c>
      <c r="D17" s="27">
        <f t="shared" si="0"/>
        <v>60088.802060000009</v>
      </c>
      <c r="E17" s="28">
        <f t="shared" si="4"/>
        <v>7412.6051300000036</v>
      </c>
      <c r="F17" s="28">
        <f t="shared" si="5"/>
        <v>14.07202030900298</v>
      </c>
      <c r="G17" s="27">
        <v>45517.194990000004</v>
      </c>
      <c r="H17" s="27">
        <f t="shared" si="1"/>
        <v>53702.087090000008</v>
      </c>
      <c r="I17" s="28">
        <f t="shared" si="6"/>
        <v>8184.8921000000046</v>
      </c>
      <c r="J17" s="28">
        <f t="shared" si="7"/>
        <v>17.981978243163283</v>
      </c>
      <c r="K17" s="29">
        <v>37295.513460000002</v>
      </c>
      <c r="L17" s="29">
        <f>[1]Лист1!AL19/1000</f>
        <v>43767.925109999996</v>
      </c>
      <c r="M17" s="28">
        <f t="shared" si="8"/>
        <v>6472.4116499999946</v>
      </c>
      <c r="N17" s="28">
        <f t="shared" si="9"/>
        <v>17.354397485214278</v>
      </c>
      <c r="O17" s="29">
        <v>1367.8892800000001</v>
      </c>
      <c r="P17" s="29">
        <f>[1]Лист1!BU19/1000</f>
        <v>2226.3373500000002</v>
      </c>
      <c r="Q17" s="28">
        <f t="shared" si="10"/>
        <v>858.44807000000014</v>
      </c>
      <c r="R17" s="28">
        <f t="shared" si="11"/>
        <v>62.757131191202859</v>
      </c>
      <c r="S17" s="29">
        <v>3219.4052099999999</v>
      </c>
      <c r="T17" s="29">
        <f>[1]Лист1!FQ19/1000</f>
        <v>3184.5385000000001</v>
      </c>
      <c r="U17" s="28">
        <f t="shared" si="12"/>
        <v>-34.866709999999784</v>
      </c>
      <c r="V17" s="28">
        <f t="shared" si="13"/>
        <v>-1.0830171328448586</v>
      </c>
      <c r="W17" s="29">
        <v>1546.97597</v>
      </c>
      <c r="X17" s="29">
        <f>[1]Лист1!GF19/1000</f>
        <v>2046.3156899999999</v>
      </c>
      <c r="Y17" s="28">
        <f t="shared" si="14"/>
        <v>499.33971999999994</v>
      </c>
      <c r="Z17" s="28">
        <f t="shared" si="15"/>
        <v>32.278440627620085</v>
      </c>
      <c r="AA17" s="29">
        <v>0</v>
      </c>
      <c r="AB17" s="29">
        <f>[1]Лист1!GU19/1000</f>
        <v>0</v>
      </c>
      <c r="AC17" s="28">
        <f t="shared" si="16"/>
        <v>0</v>
      </c>
      <c r="AD17" s="28"/>
      <c r="AE17" s="29">
        <v>92.91207</v>
      </c>
      <c r="AF17" s="29">
        <f>[1]Лист1!HO19/1000</f>
        <v>58.403440000000003</v>
      </c>
      <c r="AG17" s="28">
        <f t="shared" si="18"/>
        <v>-34.508629999999997</v>
      </c>
      <c r="AH17" s="28">
        <f t="shared" si="19"/>
        <v>-37.141170140757808</v>
      </c>
      <c r="AI17" s="30">
        <v>1589.9592299999999</v>
      </c>
      <c r="AJ17" s="30">
        <f>[1]Лист1!KB19/1000</f>
        <v>1900.7907499999999</v>
      </c>
      <c r="AK17" s="28">
        <f t="shared" si="20"/>
        <v>310.83151999999995</v>
      </c>
      <c r="AL17" s="28">
        <f t="shared" si="21"/>
        <v>19.549653483882096</v>
      </c>
      <c r="AM17" s="29">
        <v>404.53977000000003</v>
      </c>
      <c r="AN17" s="29">
        <f>[1]Лист1!ND19/1000</f>
        <v>517.77625</v>
      </c>
      <c r="AO17" s="28">
        <f t="shared" si="22"/>
        <v>113.23647999999997</v>
      </c>
      <c r="AP17" s="28">
        <f t="shared" si="23"/>
        <v>27.9914333268148</v>
      </c>
      <c r="AQ17" s="29">
        <v>0</v>
      </c>
      <c r="AR17" s="29">
        <f>[1]Лист1!TH19/1000</f>
        <v>0</v>
      </c>
      <c r="AS17" s="28">
        <f t="shared" si="2"/>
        <v>0</v>
      </c>
      <c r="AT17" s="28"/>
      <c r="AU17" s="27">
        <v>7159.0019400000001</v>
      </c>
      <c r="AV17" s="27">
        <f t="shared" si="24"/>
        <v>6386.71497</v>
      </c>
      <c r="AW17" s="28">
        <f t="shared" si="25"/>
        <v>-772.28697000000011</v>
      </c>
      <c r="AX17" s="28">
        <f t="shared" si="26"/>
        <v>-10.787634595891731</v>
      </c>
      <c r="AY17" s="29">
        <v>2042.68075</v>
      </c>
      <c r="AZ17" s="29">
        <f>[1]Лист1!ZB19/1000</f>
        <v>1290.5708999999999</v>
      </c>
      <c r="BA17" s="28">
        <f t="shared" si="27"/>
        <v>-752.10985000000005</v>
      </c>
      <c r="BB17" s="28">
        <f t="shared" si="28"/>
        <v>-36.819745327310692</v>
      </c>
      <c r="BC17" s="29">
        <v>133.60887</v>
      </c>
      <c r="BD17" s="29">
        <f>[1]Лист1!AKP19/1000</f>
        <v>137.86442000000002</v>
      </c>
      <c r="BE17" s="28">
        <f t="shared" si="29"/>
        <v>4.2555500000000279</v>
      </c>
      <c r="BF17" s="28">
        <f t="shared" si="30"/>
        <v>3.18508045161974</v>
      </c>
      <c r="BG17" s="29">
        <v>4075.7415499999997</v>
      </c>
      <c r="BH17" s="29">
        <f>[1]Лист1!APZ19/1000</f>
        <v>4384.0138899999993</v>
      </c>
      <c r="BI17" s="28">
        <f t="shared" si="31"/>
        <v>308.27233999999953</v>
      </c>
      <c r="BJ17" s="28">
        <f t="shared" si="32"/>
        <v>7.5635890111825006</v>
      </c>
      <c r="BK17" s="29">
        <v>748.89368000000002</v>
      </c>
      <c r="BL17" s="29">
        <f>[1]Лист1!AVY19/1000</f>
        <v>263.83524</v>
      </c>
      <c r="BM17" s="28">
        <f t="shared" si="33"/>
        <v>-485.05844000000002</v>
      </c>
      <c r="BN17" s="28">
        <f t="shared" si="41"/>
        <v>-64.770000462548978</v>
      </c>
      <c r="BO17" s="29">
        <v>172.85916</v>
      </c>
      <c r="BP17" s="29">
        <f>[1]Лист1!BGX19/1000</f>
        <v>278.46009000000004</v>
      </c>
      <c r="BQ17" s="28">
        <f t="shared" si="34"/>
        <v>105.60093000000003</v>
      </c>
      <c r="BR17" s="28">
        <f t="shared" si="35"/>
        <v>61.090734213911503</v>
      </c>
      <c r="BS17" s="29">
        <v>-14.782069999999999</v>
      </c>
      <c r="BT17" s="29">
        <f>[1]Лист1!BYU19/1000</f>
        <v>31.97043</v>
      </c>
      <c r="BU17" s="28">
        <f t="shared" si="36"/>
        <v>46.752499999999998</v>
      </c>
      <c r="BV17" s="28"/>
      <c r="BW17" s="27">
        <v>91215.606079999998</v>
      </c>
      <c r="BX17" s="27">
        <f>[1]Лист1!CBM19/1000</f>
        <v>119944.95279000001</v>
      </c>
      <c r="BY17" s="28">
        <f t="shared" si="37"/>
        <v>28729.346710000013</v>
      </c>
      <c r="BZ17" s="28">
        <f t="shared" si="38"/>
        <v>31.496087067385304</v>
      </c>
      <c r="CA17" s="27">
        <v>143891.80301</v>
      </c>
      <c r="CB17" s="27">
        <f t="shared" si="3"/>
        <v>180033.75485000003</v>
      </c>
      <c r="CC17" s="28">
        <f t="shared" si="39"/>
        <v>36141.951840000023</v>
      </c>
      <c r="CD17" s="28">
        <f t="shared" si="40"/>
        <v>25.117450114575519</v>
      </c>
      <c r="CF17" s="10"/>
      <c r="CG17" s="10"/>
      <c r="CH17" s="12"/>
      <c r="CI17" s="12"/>
    </row>
    <row r="18" spans="1:87" ht="17.100000000000001" customHeight="1">
      <c r="A18" s="25">
        <v>13</v>
      </c>
      <c r="B18" s="11" t="s">
        <v>45</v>
      </c>
      <c r="C18" s="27">
        <v>195570.00087000005</v>
      </c>
      <c r="D18" s="27">
        <f t="shared" si="0"/>
        <v>216865.81793000002</v>
      </c>
      <c r="E18" s="28">
        <f t="shared" si="4"/>
        <v>21295.817059999972</v>
      </c>
      <c r="F18" s="28">
        <f t="shared" si="5"/>
        <v>10.889102094014817</v>
      </c>
      <c r="G18" s="27">
        <v>164854.74191000004</v>
      </c>
      <c r="H18" s="27">
        <f t="shared" si="1"/>
        <v>185312.31169</v>
      </c>
      <c r="I18" s="28">
        <f t="shared" si="6"/>
        <v>20457.569779999962</v>
      </c>
      <c r="J18" s="28">
        <f t="shared" si="7"/>
        <v>12.409451825879827</v>
      </c>
      <c r="K18" s="29">
        <v>139172.90007</v>
      </c>
      <c r="L18" s="29">
        <f>[1]Лист1!AL20/1000</f>
        <v>151843.64669999998</v>
      </c>
      <c r="M18" s="28">
        <f t="shared" si="8"/>
        <v>12670.74662999998</v>
      </c>
      <c r="N18" s="28">
        <f t="shared" si="9"/>
        <v>9.1043203264622292</v>
      </c>
      <c r="O18" s="29">
        <v>5287.4672</v>
      </c>
      <c r="P18" s="29">
        <f>[1]Лист1!BU20/1000</f>
        <v>5257.8310899999997</v>
      </c>
      <c r="Q18" s="28">
        <f t="shared" si="10"/>
        <v>-29.636110000000372</v>
      </c>
      <c r="R18" s="28">
        <f t="shared" si="11"/>
        <v>-0.56049728308479985</v>
      </c>
      <c r="S18" s="29">
        <v>4676.79666</v>
      </c>
      <c r="T18" s="29">
        <f>[1]Лист1!FQ20/1000</f>
        <v>4574.1295999999993</v>
      </c>
      <c r="U18" s="28">
        <f t="shared" si="12"/>
        <v>-102.66706000000067</v>
      </c>
      <c r="V18" s="28">
        <f t="shared" si="13"/>
        <v>-2.1952431859631076</v>
      </c>
      <c r="W18" s="29">
        <v>7995.6128200000003</v>
      </c>
      <c r="X18" s="29">
        <f>[1]Лист1!GF20/1000</f>
        <v>14548.617900000001</v>
      </c>
      <c r="Y18" s="28">
        <f t="shared" si="14"/>
        <v>6553.0050800000008</v>
      </c>
      <c r="Z18" s="28">
        <f t="shared" si="15"/>
        <v>81.95750879292828</v>
      </c>
      <c r="AA18" s="29">
        <v>941.06817000000001</v>
      </c>
      <c r="AB18" s="29">
        <f>[1]Лист1!GU20/1000</f>
        <v>1467.6344899999999</v>
      </c>
      <c r="AC18" s="28">
        <f t="shared" si="16"/>
        <v>526.56631999999991</v>
      </c>
      <c r="AD18" s="28">
        <f t="shared" si="17"/>
        <v>55.954110104478389</v>
      </c>
      <c r="AE18" s="29">
        <v>42.134329999999999</v>
      </c>
      <c r="AF18" s="29">
        <f>[1]Лист1!HO20/1000</f>
        <v>191.00551999999999</v>
      </c>
      <c r="AG18" s="28">
        <f t="shared" si="18"/>
        <v>148.87118999999998</v>
      </c>
      <c r="AH18" s="28">
        <f t="shared" si="19"/>
        <v>353.32516264053561</v>
      </c>
      <c r="AI18" s="30">
        <v>5987.6525000000001</v>
      </c>
      <c r="AJ18" s="30">
        <f>[1]Лист1!KB20/1000</f>
        <v>6066.0540700000001</v>
      </c>
      <c r="AK18" s="28">
        <f t="shared" si="20"/>
        <v>78.401569999999992</v>
      </c>
      <c r="AL18" s="28">
        <f t="shared" si="21"/>
        <v>1.3093874435766111</v>
      </c>
      <c r="AM18" s="29">
        <v>751.11016000000006</v>
      </c>
      <c r="AN18" s="29">
        <f>[1]Лист1!ND20/1000</f>
        <v>1363.3923200000002</v>
      </c>
      <c r="AO18" s="28">
        <f t="shared" si="22"/>
        <v>612.28216000000009</v>
      </c>
      <c r="AP18" s="28">
        <f t="shared" si="23"/>
        <v>81.516958843959742</v>
      </c>
      <c r="AQ18" s="29">
        <v>0</v>
      </c>
      <c r="AR18" s="29">
        <f>[1]Лист1!TH20/1000</f>
        <v>0</v>
      </c>
      <c r="AS18" s="28">
        <f t="shared" si="2"/>
        <v>0</v>
      </c>
      <c r="AT18" s="28"/>
      <c r="AU18" s="27">
        <v>30715.258959999999</v>
      </c>
      <c r="AV18" s="27">
        <f t="shared" si="24"/>
        <v>31553.506240000002</v>
      </c>
      <c r="AW18" s="28">
        <f t="shared" si="25"/>
        <v>838.24728000000323</v>
      </c>
      <c r="AX18" s="28">
        <f t="shared" si="26"/>
        <v>2.729090713809839</v>
      </c>
      <c r="AY18" s="29">
        <v>21260.803550000001</v>
      </c>
      <c r="AZ18" s="29">
        <f>[1]Лист1!ZB20/1000</f>
        <v>23278.1675</v>
      </c>
      <c r="BA18" s="28">
        <f t="shared" si="27"/>
        <v>2017.363949999999</v>
      </c>
      <c r="BB18" s="28">
        <f t="shared" si="28"/>
        <v>9.488653358071204</v>
      </c>
      <c r="BC18" s="29">
        <v>782.03598</v>
      </c>
      <c r="BD18" s="29">
        <f>[1]Лист1!AKP20/1000</f>
        <v>678.27056000000005</v>
      </c>
      <c r="BE18" s="28">
        <f t="shared" si="29"/>
        <v>-103.76541999999995</v>
      </c>
      <c r="BF18" s="28">
        <f t="shared" si="30"/>
        <v>-13.268624801636349</v>
      </c>
      <c r="BG18" s="29">
        <v>1386.9811499999998</v>
      </c>
      <c r="BH18" s="29">
        <f>[1]Лист1!APZ20/1000</f>
        <v>1829.08827</v>
      </c>
      <c r="BI18" s="28">
        <f t="shared" si="31"/>
        <v>442.10712000000012</v>
      </c>
      <c r="BJ18" s="28">
        <f t="shared" si="32"/>
        <v>31.875495928693795</v>
      </c>
      <c r="BK18" s="29">
        <v>2471.7424000000001</v>
      </c>
      <c r="BL18" s="29">
        <f>[1]Лист1!AVY20/1000</f>
        <v>2938.8311800000001</v>
      </c>
      <c r="BM18" s="28">
        <f t="shared" si="33"/>
        <v>467.08878000000004</v>
      </c>
      <c r="BN18" s="28">
        <f t="shared" si="41"/>
        <v>18.897146401663861</v>
      </c>
      <c r="BO18" s="29">
        <v>4596.6175199999998</v>
      </c>
      <c r="BP18" s="29">
        <f>[1]Лист1!BGX20/1000</f>
        <v>2420.8167400000002</v>
      </c>
      <c r="BQ18" s="28">
        <f t="shared" si="34"/>
        <v>-2175.8007799999996</v>
      </c>
      <c r="BR18" s="28">
        <f t="shared" si="35"/>
        <v>-47.334823281098224</v>
      </c>
      <c r="BS18" s="29">
        <v>217.07835999999998</v>
      </c>
      <c r="BT18" s="29">
        <f>[1]Лист1!BYU20/1000</f>
        <v>408.33199000000002</v>
      </c>
      <c r="BU18" s="28">
        <f t="shared" si="36"/>
        <v>191.25363000000004</v>
      </c>
      <c r="BV18" s="28">
        <f>BT18/BS18*100-100</f>
        <v>88.10349866287919</v>
      </c>
      <c r="BW18" s="27">
        <v>166934.02074000001</v>
      </c>
      <c r="BX18" s="27">
        <f>[1]Лист1!CBM20/1000</f>
        <v>189996.30285000001</v>
      </c>
      <c r="BY18" s="28">
        <f t="shared" si="37"/>
        <v>23062.28211</v>
      </c>
      <c r="BZ18" s="28">
        <f t="shared" si="38"/>
        <v>13.81520795327846</v>
      </c>
      <c r="CA18" s="27">
        <v>362504.02161</v>
      </c>
      <c r="CB18" s="27">
        <f t="shared" si="3"/>
        <v>406862.12078</v>
      </c>
      <c r="CC18" s="28">
        <f t="shared" si="39"/>
        <v>44358.099170000001</v>
      </c>
      <c r="CD18" s="28">
        <f t="shared" si="40"/>
        <v>12.236581258599855</v>
      </c>
      <c r="CF18" s="10"/>
      <c r="CG18" s="10"/>
      <c r="CH18" s="12"/>
      <c r="CI18" s="12"/>
    </row>
    <row r="19" spans="1:87" ht="17.100000000000001" customHeight="1">
      <c r="A19" s="25">
        <v>14</v>
      </c>
      <c r="B19" s="11" t="s">
        <v>46</v>
      </c>
      <c r="C19" s="27">
        <v>130595.47623999999</v>
      </c>
      <c r="D19" s="27">
        <f t="shared" si="0"/>
        <v>139813.6581</v>
      </c>
      <c r="E19" s="28">
        <f t="shared" si="4"/>
        <v>9218.1818600000115</v>
      </c>
      <c r="F19" s="28">
        <f t="shared" si="5"/>
        <v>7.0585767021971151</v>
      </c>
      <c r="G19" s="27">
        <v>111015.54445999999</v>
      </c>
      <c r="H19" s="27">
        <f t="shared" si="1"/>
        <v>123282.45482</v>
      </c>
      <c r="I19" s="28">
        <f t="shared" si="6"/>
        <v>12266.910360000009</v>
      </c>
      <c r="J19" s="28">
        <f t="shared" si="7"/>
        <v>11.049723189368237</v>
      </c>
      <c r="K19" s="29">
        <v>92868.362379999991</v>
      </c>
      <c r="L19" s="29">
        <f>[1]Лист1!AL21/1000</f>
        <v>102805.40431</v>
      </c>
      <c r="M19" s="28">
        <f t="shared" si="8"/>
        <v>9937.0419300000067</v>
      </c>
      <c r="N19" s="28">
        <f t="shared" si="9"/>
        <v>10.700136919976558</v>
      </c>
      <c r="O19" s="29">
        <v>5430.6480199999996</v>
      </c>
      <c r="P19" s="29">
        <f>[1]Лист1!BU21/1000</f>
        <v>5417.2408299999997</v>
      </c>
      <c r="Q19" s="28">
        <f t="shared" si="10"/>
        <v>-13.4071899999999</v>
      </c>
      <c r="R19" s="28">
        <f t="shared" si="11"/>
        <v>-0.24688011358172446</v>
      </c>
      <c r="S19" s="29">
        <v>5276.259</v>
      </c>
      <c r="T19" s="29">
        <f>[1]Лист1!FQ21/1000</f>
        <v>4636.7254400000002</v>
      </c>
      <c r="U19" s="28">
        <f t="shared" si="12"/>
        <v>-639.53355999999985</v>
      </c>
      <c r="V19" s="28">
        <f t="shared" si="13"/>
        <v>-12.120966010197748</v>
      </c>
      <c r="W19" s="29">
        <v>1123.9221499999999</v>
      </c>
      <c r="X19" s="29">
        <f>[1]Лист1!GF21/1000</f>
        <v>1717.1248000000001</v>
      </c>
      <c r="Y19" s="28">
        <f t="shared" si="14"/>
        <v>593.20265000000018</v>
      </c>
      <c r="Z19" s="28">
        <f t="shared" si="15"/>
        <v>52.779692080986223</v>
      </c>
      <c r="AA19" s="29">
        <v>579.54100000000005</v>
      </c>
      <c r="AB19" s="29">
        <f>[1]Лист1!GU21/1000</f>
        <v>712.96699999999998</v>
      </c>
      <c r="AC19" s="28">
        <f t="shared" si="16"/>
        <v>133.42599999999993</v>
      </c>
      <c r="AD19" s="28">
        <f t="shared" si="17"/>
        <v>23.022702449007042</v>
      </c>
      <c r="AE19" s="29">
        <v>193.18495999999999</v>
      </c>
      <c r="AF19" s="29">
        <f>[1]Лист1!HO21/1000</f>
        <v>249.83193</v>
      </c>
      <c r="AG19" s="28">
        <f t="shared" si="18"/>
        <v>56.64697000000001</v>
      </c>
      <c r="AH19" s="28">
        <f t="shared" si="19"/>
        <v>29.322660521812907</v>
      </c>
      <c r="AI19" s="30">
        <v>4391.30602</v>
      </c>
      <c r="AJ19" s="30">
        <f>[1]Лист1!KB21/1000</f>
        <v>6047.0180899999996</v>
      </c>
      <c r="AK19" s="28">
        <f t="shared" si="20"/>
        <v>1655.7120699999996</v>
      </c>
      <c r="AL19" s="28">
        <f t="shared" si="21"/>
        <v>37.704319909820356</v>
      </c>
      <c r="AM19" s="29">
        <v>1152.3209299999999</v>
      </c>
      <c r="AN19" s="29">
        <f>[1]Лист1!ND21/1000</f>
        <v>1696.1424199999999</v>
      </c>
      <c r="AO19" s="28">
        <f t="shared" si="22"/>
        <v>543.82149000000004</v>
      </c>
      <c r="AP19" s="28">
        <f t="shared" si="23"/>
        <v>47.193579135979093</v>
      </c>
      <c r="AQ19" s="29">
        <v>0</v>
      </c>
      <c r="AR19" s="29">
        <f>[1]Лист1!TH21/1000</f>
        <v>0</v>
      </c>
      <c r="AS19" s="28">
        <f t="shared" si="2"/>
        <v>0</v>
      </c>
      <c r="AT19" s="28"/>
      <c r="AU19" s="27">
        <v>19579.931780000003</v>
      </c>
      <c r="AV19" s="27">
        <f t="shared" si="24"/>
        <v>16531.203279999998</v>
      </c>
      <c r="AW19" s="28">
        <f t="shared" si="25"/>
        <v>-3048.7285000000047</v>
      </c>
      <c r="AX19" s="28">
        <f t="shared" si="26"/>
        <v>-15.570679889263658</v>
      </c>
      <c r="AY19" s="29">
        <v>8255.6008899999997</v>
      </c>
      <c r="AZ19" s="29">
        <f>[1]Лист1!ZB21/1000</f>
        <v>7709.23992</v>
      </c>
      <c r="BA19" s="28">
        <f t="shared" si="27"/>
        <v>-546.36096999999972</v>
      </c>
      <c r="BB19" s="28">
        <f t="shared" si="28"/>
        <v>-6.6180642363877666</v>
      </c>
      <c r="BC19" s="29">
        <v>765.63810999999998</v>
      </c>
      <c r="BD19" s="29">
        <f>[1]Лист1!AKP21/1000</f>
        <v>391.32615999999996</v>
      </c>
      <c r="BE19" s="28">
        <f t="shared" si="29"/>
        <v>-374.31195000000002</v>
      </c>
      <c r="BF19" s="28">
        <f t="shared" si="30"/>
        <v>-48.888886944250984</v>
      </c>
      <c r="BG19" s="29">
        <v>5552.7884599999998</v>
      </c>
      <c r="BH19" s="29">
        <f>[1]Лист1!APZ21/1000</f>
        <v>5738.6508200000007</v>
      </c>
      <c r="BI19" s="28">
        <f t="shared" si="31"/>
        <v>185.86236000000099</v>
      </c>
      <c r="BJ19" s="28">
        <f t="shared" si="32"/>
        <v>3.3471896388431901</v>
      </c>
      <c r="BK19" s="29">
        <v>4123.2180699999999</v>
      </c>
      <c r="BL19" s="29">
        <f>[1]Лист1!AVY21/1000</f>
        <v>1314.9312199999999</v>
      </c>
      <c r="BM19" s="28">
        <f t="shared" si="33"/>
        <v>-2808.28685</v>
      </c>
      <c r="BN19" s="28">
        <f t="shared" si="41"/>
        <v>-68.10910318890798</v>
      </c>
      <c r="BO19" s="29">
        <v>984.37148000000002</v>
      </c>
      <c r="BP19" s="29">
        <f>[1]Лист1!BGX21/1000</f>
        <v>1376.05429</v>
      </c>
      <c r="BQ19" s="28">
        <f t="shared" si="34"/>
        <v>391.68281000000002</v>
      </c>
      <c r="BR19" s="28">
        <f t="shared" si="35"/>
        <v>39.790142030526937</v>
      </c>
      <c r="BS19" s="29">
        <v>-101.68522999999999</v>
      </c>
      <c r="BT19" s="29">
        <f>[1]Лист1!BYU21/1000</f>
        <v>1.0008699999999999</v>
      </c>
      <c r="BU19" s="28">
        <f t="shared" si="36"/>
        <v>102.6861</v>
      </c>
      <c r="BV19" s="28"/>
      <c r="BW19" s="27">
        <v>174088.21114</v>
      </c>
      <c r="BX19" s="27">
        <f>[1]Лист1!CBM21/1000</f>
        <v>198655.08066000001</v>
      </c>
      <c r="BY19" s="28">
        <f t="shared" si="37"/>
        <v>24566.869520000007</v>
      </c>
      <c r="BZ19" s="28">
        <f t="shared" si="38"/>
        <v>14.111736434722502</v>
      </c>
      <c r="CA19" s="27">
        <v>304683.68738000002</v>
      </c>
      <c r="CB19" s="27">
        <f t="shared" si="3"/>
        <v>338468.73875999998</v>
      </c>
      <c r="CC19" s="28">
        <f t="shared" si="39"/>
        <v>33785.051379999961</v>
      </c>
      <c r="CD19" s="28">
        <f t="shared" si="40"/>
        <v>11.088565873191428</v>
      </c>
      <c r="CF19" s="10"/>
      <c r="CG19" s="10"/>
      <c r="CH19" s="12"/>
      <c r="CI19" s="12"/>
    </row>
    <row r="20" spans="1:87" ht="17.100000000000001" customHeight="1">
      <c r="A20" s="25">
        <v>15</v>
      </c>
      <c r="B20" s="11" t="s">
        <v>47</v>
      </c>
      <c r="C20" s="27">
        <v>88295.588569999993</v>
      </c>
      <c r="D20" s="27">
        <f t="shared" si="0"/>
        <v>96138.329430000013</v>
      </c>
      <c r="E20" s="28">
        <f t="shared" si="4"/>
        <v>7842.7408600000199</v>
      </c>
      <c r="F20" s="28">
        <f t="shared" si="5"/>
        <v>8.8823699881476585</v>
      </c>
      <c r="G20" s="27">
        <v>76800.031399999993</v>
      </c>
      <c r="H20" s="27">
        <f t="shared" si="1"/>
        <v>83962.428920000006</v>
      </c>
      <c r="I20" s="28">
        <f t="shared" si="6"/>
        <v>7162.3975200000132</v>
      </c>
      <c r="J20" s="28">
        <f t="shared" si="7"/>
        <v>9.3260346245119194</v>
      </c>
      <c r="K20" s="29">
        <v>65417.129369999995</v>
      </c>
      <c r="L20" s="29">
        <f>[1]Лист1!AL22/1000</f>
        <v>72509.016749999995</v>
      </c>
      <c r="M20" s="28">
        <f t="shared" si="8"/>
        <v>7091.8873800000001</v>
      </c>
      <c r="N20" s="28">
        <f t="shared" si="9"/>
        <v>10.841025046953987</v>
      </c>
      <c r="O20" s="29">
        <v>1206.81071</v>
      </c>
      <c r="P20" s="29">
        <f>[1]Лист1!BU22/1000</f>
        <v>1202.33026</v>
      </c>
      <c r="Q20" s="28">
        <f t="shared" si="10"/>
        <v>-4.4804500000000189</v>
      </c>
      <c r="R20" s="28">
        <f t="shared" si="11"/>
        <v>-0.37126369221566335</v>
      </c>
      <c r="S20" s="29">
        <v>2498.92407</v>
      </c>
      <c r="T20" s="29">
        <f>[1]Лист1!FQ22/1000</f>
        <v>2297.8750800000003</v>
      </c>
      <c r="U20" s="28">
        <f t="shared" si="12"/>
        <v>-201.04898999999978</v>
      </c>
      <c r="V20" s="28">
        <f t="shared" si="13"/>
        <v>-8.0454221244105213</v>
      </c>
      <c r="W20" s="29">
        <v>2226.2960200000002</v>
      </c>
      <c r="X20" s="29">
        <f>[1]Лист1!GF22/1000</f>
        <v>1644.57807</v>
      </c>
      <c r="Y20" s="28">
        <f t="shared" si="14"/>
        <v>-581.7179500000002</v>
      </c>
      <c r="Z20" s="28">
        <f t="shared" si="15"/>
        <v>-26.12940708576572</v>
      </c>
      <c r="AA20" s="29">
        <v>339.53453000000002</v>
      </c>
      <c r="AB20" s="29">
        <f>[1]Лист1!GU22/1000</f>
        <v>125.02525</v>
      </c>
      <c r="AC20" s="28">
        <f t="shared" si="16"/>
        <v>-214.50928000000002</v>
      </c>
      <c r="AD20" s="28">
        <f t="shared" si="17"/>
        <v>-63.177456501994072</v>
      </c>
      <c r="AE20" s="29">
        <v>324.94415999999995</v>
      </c>
      <c r="AF20" s="29">
        <f>[1]Лист1!HO22/1000</f>
        <v>253.20964000000001</v>
      </c>
      <c r="AG20" s="28">
        <f t="shared" si="18"/>
        <v>-71.734519999999947</v>
      </c>
      <c r="AH20" s="28">
        <f t="shared" si="19"/>
        <v>-22.075952988353436</v>
      </c>
      <c r="AI20" s="30">
        <v>3488.9314300000001</v>
      </c>
      <c r="AJ20" s="30">
        <f>[1]Лист1!KB22/1000</f>
        <v>4246.3742300000004</v>
      </c>
      <c r="AK20" s="28">
        <f t="shared" si="20"/>
        <v>757.44280000000026</v>
      </c>
      <c r="AL20" s="28">
        <f t="shared" si="21"/>
        <v>21.709879233711391</v>
      </c>
      <c r="AM20" s="29">
        <v>1297.4611100000002</v>
      </c>
      <c r="AN20" s="29">
        <f>[1]Лист1!ND22/1000</f>
        <v>1684.01964</v>
      </c>
      <c r="AO20" s="28">
        <f t="shared" si="22"/>
        <v>386.55852999999979</v>
      </c>
      <c r="AP20" s="28">
        <f t="shared" si="23"/>
        <v>29.793457932623483</v>
      </c>
      <c r="AQ20" s="29">
        <v>0</v>
      </c>
      <c r="AR20" s="29">
        <f>[1]Лист1!TH22/1000</f>
        <v>0</v>
      </c>
      <c r="AS20" s="28">
        <f t="shared" si="2"/>
        <v>0</v>
      </c>
      <c r="AT20" s="28"/>
      <c r="AU20" s="27">
        <v>11495.55717</v>
      </c>
      <c r="AV20" s="27">
        <f t="shared" si="24"/>
        <v>12175.900509999999</v>
      </c>
      <c r="AW20" s="28">
        <f t="shared" si="25"/>
        <v>680.34333999999944</v>
      </c>
      <c r="AX20" s="28">
        <f t="shared" si="26"/>
        <v>5.9183154843115631</v>
      </c>
      <c r="AY20" s="29">
        <v>2856.1491900000001</v>
      </c>
      <c r="AZ20" s="29">
        <f>[1]Лист1!ZB22/1000</f>
        <v>2812.5801900000001</v>
      </c>
      <c r="BA20" s="28">
        <f t="shared" si="27"/>
        <v>-43.56899999999996</v>
      </c>
      <c r="BB20" s="28">
        <f t="shared" si="28"/>
        <v>-1.5254455247836631</v>
      </c>
      <c r="BC20" s="29">
        <v>191.05283</v>
      </c>
      <c r="BD20" s="29">
        <f>[1]Лист1!AKP22/1000</f>
        <v>251.73329999999999</v>
      </c>
      <c r="BE20" s="28">
        <f t="shared" si="29"/>
        <v>60.680469999999985</v>
      </c>
      <c r="BF20" s="28">
        <f t="shared" si="30"/>
        <v>31.761094562169006</v>
      </c>
      <c r="BG20" s="29">
        <v>7165.9857599999996</v>
      </c>
      <c r="BH20" s="29">
        <f>[1]Лист1!APZ22/1000</f>
        <v>7676.1356599999999</v>
      </c>
      <c r="BI20" s="28">
        <f t="shared" si="31"/>
        <v>510.14990000000034</v>
      </c>
      <c r="BJ20" s="28">
        <f t="shared" si="32"/>
        <v>7.1190470799930949</v>
      </c>
      <c r="BK20" s="29">
        <v>618.14131000000009</v>
      </c>
      <c r="BL20" s="29">
        <f>[1]Лист1!AVY22/1000</f>
        <v>414.19889000000001</v>
      </c>
      <c r="BM20" s="28">
        <f t="shared" si="33"/>
        <v>-203.94242000000008</v>
      </c>
      <c r="BN20" s="28">
        <f t="shared" si="41"/>
        <v>-32.992847541608256</v>
      </c>
      <c r="BO20" s="29">
        <v>651.99072000000001</v>
      </c>
      <c r="BP20" s="29">
        <f>[1]Лист1!BGX22/1000</f>
        <v>787.98504000000003</v>
      </c>
      <c r="BQ20" s="28">
        <f t="shared" si="34"/>
        <v>135.99432000000002</v>
      </c>
      <c r="BR20" s="28">
        <f t="shared" si="35"/>
        <v>20.858321419053325</v>
      </c>
      <c r="BS20" s="29">
        <v>12.237360000000001</v>
      </c>
      <c r="BT20" s="29">
        <f>[1]Лист1!BYU22/1000</f>
        <v>233.26742999999999</v>
      </c>
      <c r="BU20" s="28">
        <f t="shared" si="36"/>
        <v>221.03006999999999</v>
      </c>
      <c r="BV20" s="28" t="s">
        <v>100</v>
      </c>
      <c r="BW20" s="27">
        <v>179217.73512</v>
      </c>
      <c r="BX20" s="27">
        <f>[1]Лист1!CBM22/1000</f>
        <v>218016.7757</v>
      </c>
      <c r="BY20" s="28">
        <f t="shared" si="37"/>
        <v>38799.040580000001</v>
      </c>
      <c r="BZ20" s="28">
        <f t="shared" si="38"/>
        <v>21.649107748193046</v>
      </c>
      <c r="CA20" s="27">
        <v>267513.32368999999</v>
      </c>
      <c r="CB20" s="27">
        <f t="shared" si="3"/>
        <v>314155.10513000004</v>
      </c>
      <c r="CC20" s="28">
        <f t="shared" si="39"/>
        <v>46641.78144000005</v>
      </c>
      <c r="CD20" s="28">
        <f t="shared" si="40"/>
        <v>17.435311556313167</v>
      </c>
      <c r="CF20" s="10"/>
      <c r="CG20" s="10"/>
      <c r="CH20" s="12"/>
      <c r="CI20" s="12"/>
    </row>
    <row r="21" spans="1:87" ht="17.100000000000001" customHeight="1">
      <c r="A21" s="25">
        <v>17</v>
      </c>
      <c r="B21" s="11" t="s">
        <v>48</v>
      </c>
      <c r="C21" s="27">
        <v>66341.423599999995</v>
      </c>
      <c r="D21" s="27">
        <f t="shared" si="0"/>
        <v>74054.466370000009</v>
      </c>
      <c r="E21" s="28">
        <f t="shared" si="4"/>
        <v>7713.0427700000146</v>
      </c>
      <c r="F21" s="28">
        <f t="shared" si="5"/>
        <v>11.626284682259993</v>
      </c>
      <c r="G21" s="27">
        <v>54551.987639999999</v>
      </c>
      <c r="H21" s="27">
        <f t="shared" si="1"/>
        <v>62601.781210000008</v>
      </c>
      <c r="I21" s="28">
        <f t="shared" si="6"/>
        <v>8049.7935700000089</v>
      </c>
      <c r="J21" s="28">
        <f t="shared" si="7"/>
        <v>14.756187479587894</v>
      </c>
      <c r="K21" s="29">
        <v>37385.171090000003</v>
      </c>
      <c r="L21" s="29">
        <f>[1]Лист1!AL23/1000</f>
        <v>36200.752860000001</v>
      </c>
      <c r="M21" s="28">
        <f t="shared" si="8"/>
        <v>-1184.4182300000029</v>
      </c>
      <c r="N21" s="28">
        <f t="shared" si="9"/>
        <v>-3.168149818409745</v>
      </c>
      <c r="O21" s="29">
        <v>1784.6480800000002</v>
      </c>
      <c r="P21" s="29">
        <f>[1]Лист1!BU23/1000</f>
        <v>1777.8277700000001</v>
      </c>
      <c r="Q21" s="28">
        <f t="shared" si="10"/>
        <v>-6.8203100000000632</v>
      </c>
      <c r="R21" s="28">
        <f t="shared" si="11"/>
        <v>-0.38216554156717564</v>
      </c>
      <c r="S21" s="29">
        <v>2065.4253100000001</v>
      </c>
      <c r="T21" s="29">
        <f>[1]Лист1!FQ23/1000</f>
        <v>1928.9312</v>
      </c>
      <c r="U21" s="28">
        <f t="shared" si="12"/>
        <v>-136.49411000000009</v>
      </c>
      <c r="V21" s="28">
        <f t="shared" si="13"/>
        <v>-6.6085231617501563</v>
      </c>
      <c r="W21" s="29">
        <v>9305.8677399999997</v>
      </c>
      <c r="X21" s="29">
        <f>[1]Лист1!GF23/1000</f>
        <v>18744.680120000001</v>
      </c>
      <c r="Y21" s="28">
        <f t="shared" si="14"/>
        <v>9438.8123800000012</v>
      </c>
      <c r="Z21" s="28">
        <f t="shared" si="15"/>
        <v>101.42861089061643</v>
      </c>
      <c r="AA21" s="29">
        <v>0</v>
      </c>
      <c r="AB21" s="29">
        <f>[1]Лист1!GU23/1000</f>
        <v>0</v>
      </c>
      <c r="AC21" s="28">
        <f t="shared" si="16"/>
        <v>0</v>
      </c>
      <c r="AD21" s="28"/>
      <c r="AE21" s="29">
        <v>29.364000000000001</v>
      </c>
      <c r="AF21" s="29">
        <f>[1]Лист1!HO23/1000</f>
        <v>47.145339999999997</v>
      </c>
      <c r="AG21" s="28">
        <f t="shared" si="18"/>
        <v>17.781339999999997</v>
      </c>
      <c r="AH21" s="28">
        <f t="shared" si="19"/>
        <v>60.554897152976423</v>
      </c>
      <c r="AI21" s="30">
        <v>3753.5465899999999</v>
      </c>
      <c r="AJ21" s="30">
        <f>[1]Лист1!KB23/1000</f>
        <v>3580.4489800000001</v>
      </c>
      <c r="AK21" s="28">
        <f t="shared" si="20"/>
        <v>-173.0976099999998</v>
      </c>
      <c r="AL21" s="28">
        <f t="shared" si="21"/>
        <v>-4.6115748359473514</v>
      </c>
      <c r="AM21" s="29">
        <v>227.96482999999998</v>
      </c>
      <c r="AN21" s="29">
        <f>[1]Лист1!ND23/1000</f>
        <v>321.99493999999999</v>
      </c>
      <c r="AO21" s="28">
        <f t="shared" si="22"/>
        <v>94.030110000000008</v>
      </c>
      <c r="AP21" s="28">
        <f t="shared" si="23"/>
        <v>41.247638945007452</v>
      </c>
      <c r="AQ21" s="29">
        <v>0</v>
      </c>
      <c r="AR21" s="29">
        <f>[1]Лист1!TH23/1000</f>
        <v>0</v>
      </c>
      <c r="AS21" s="28">
        <f t="shared" si="2"/>
        <v>0</v>
      </c>
      <c r="AT21" s="28"/>
      <c r="AU21" s="27">
        <v>11789.435959999999</v>
      </c>
      <c r="AV21" s="27">
        <f t="shared" si="24"/>
        <v>11452.685160000001</v>
      </c>
      <c r="AW21" s="28">
        <f t="shared" si="25"/>
        <v>-336.75079999999798</v>
      </c>
      <c r="AX21" s="28">
        <f t="shared" si="26"/>
        <v>-2.856377532755161</v>
      </c>
      <c r="AY21" s="29">
        <v>7268.0426699999998</v>
      </c>
      <c r="AZ21" s="29">
        <f>[1]Лист1!ZB23/1000</f>
        <v>9032.4264999999996</v>
      </c>
      <c r="BA21" s="28">
        <f t="shared" si="27"/>
        <v>1764.3838299999998</v>
      </c>
      <c r="BB21" s="28">
        <f t="shared" si="28"/>
        <v>24.275914577149834</v>
      </c>
      <c r="BC21" s="29">
        <v>147.23001000000002</v>
      </c>
      <c r="BD21" s="29">
        <f>[1]Лист1!AKP23/1000</f>
        <v>39.95722</v>
      </c>
      <c r="BE21" s="28">
        <f t="shared" si="29"/>
        <v>-107.27279000000001</v>
      </c>
      <c r="BF21" s="28">
        <f t="shared" si="30"/>
        <v>-72.860682411147025</v>
      </c>
      <c r="BG21" s="29">
        <v>2188.0013199999999</v>
      </c>
      <c r="BH21" s="29">
        <f>[1]Лист1!APZ23/1000</f>
        <v>1992.78674</v>
      </c>
      <c r="BI21" s="28">
        <f t="shared" si="31"/>
        <v>-195.21457999999984</v>
      </c>
      <c r="BJ21" s="28">
        <f t="shared" si="32"/>
        <v>-8.9220503760939209</v>
      </c>
      <c r="BK21" s="29">
        <v>2063.1102799999999</v>
      </c>
      <c r="BL21" s="29">
        <f>[1]Лист1!AVY23/1000</f>
        <v>206.04354000000001</v>
      </c>
      <c r="BM21" s="28">
        <f t="shared" si="33"/>
        <v>-1857.0667399999998</v>
      </c>
      <c r="BN21" s="28">
        <f t="shared" si="41"/>
        <v>-90.012965278811947</v>
      </c>
      <c r="BO21" s="29">
        <v>122.85167999999999</v>
      </c>
      <c r="BP21" s="29">
        <f>[1]Лист1!BGX23/1000</f>
        <v>148.49636999999998</v>
      </c>
      <c r="BQ21" s="28">
        <f t="shared" si="34"/>
        <v>25.644689999999997</v>
      </c>
      <c r="BR21" s="28">
        <f t="shared" si="35"/>
        <v>20.874513071371908</v>
      </c>
      <c r="BS21" s="29">
        <v>0.2</v>
      </c>
      <c r="BT21" s="29">
        <f>[1]Лист1!BYU23/1000</f>
        <v>32.974789999999999</v>
      </c>
      <c r="BU21" s="28">
        <f t="shared" si="36"/>
        <v>32.774789999999996</v>
      </c>
      <c r="BV21" s="28" t="s">
        <v>101</v>
      </c>
      <c r="BW21" s="27">
        <v>88790.32561</v>
      </c>
      <c r="BX21" s="27">
        <f>[1]Лист1!CBM23/1000</f>
        <v>96541.377730000007</v>
      </c>
      <c r="BY21" s="28">
        <f t="shared" si="37"/>
        <v>7751.0521200000076</v>
      </c>
      <c r="BZ21" s="28">
        <f t="shared" si="38"/>
        <v>8.7296133522986423</v>
      </c>
      <c r="CA21" s="27">
        <v>155131.74921000001</v>
      </c>
      <c r="CB21" s="27">
        <f t="shared" si="3"/>
        <v>170595.84410000002</v>
      </c>
      <c r="CC21" s="28">
        <f t="shared" si="39"/>
        <v>15464.094890000008</v>
      </c>
      <c r="CD21" s="28">
        <f t="shared" si="40"/>
        <v>9.9683623557073702</v>
      </c>
      <c r="CF21" s="10"/>
      <c r="CG21" s="10"/>
      <c r="CH21" s="12"/>
      <c r="CI21" s="12"/>
    </row>
    <row r="22" spans="1:87" ht="17.100000000000001" customHeight="1">
      <c r="A22" s="25">
        <v>18</v>
      </c>
      <c r="B22" s="11" t="s">
        <v>49</v>
      </c>
      <c r="C22" s="27">
        <v>111329.20270000001</v>
      </c>
      <c r="D22" s="27">
        <f t="shared" si="0"/>
        <v>137823.38529000001</v>
      </c>
      <c r="E22" s="28">
        <f t="shared" si="4"/>
        <v>26494.182589999997</v>
      </c>
      <c r="F22" s="28">
        <f t="shared" si="5"/>
        <v>23.79805293440765</v>
      </c>
      <c r="G22" s="27">
        <v>98529.654310000013</v>
      </c>
      <c r="H22" s="27">
        <f t="shared" si="1"/>
        <v>122973.53271999999</v>
      </c>
      <c r="I22" s="28">
        <f t="shared" si="6"/>
        <v>24443.878409999976</v>
      </c>
      <c r="J22" s="28">
        <f t="shared" si="7"/>
        <v>24.808651345810233</v>
      </c>
      <c r="K22" s="29">
        <v>71527.298609999998</v>
      </c>
      <c r="L22" s="29">
        <f>[1]Лист1!AL24/1000</f>
        <v>89287.571879999989</v>
      </c>
      <c r="M22" s="28">
        <f t="shared" si="8"/>
        <v>17760.273269999991</v>
      </c>
      <c r="N22" s="28">
        <f t="shared" si="9"/>
        <v>24.83006294818604</v>
      </c>
      <c r="O22" s="29">
        <v>12883.726970000002</v>
      </c>
      <c r="P22" s="29">
        <f>[1]Лист1!BU24/1000</f>
        <v>19723.61994</v>
      </c>
      <c r="Q22" s="28">
        <f t="shared" si="10"/>
        <v>6839.892969999999</v>
      </c>
      <c r="R22" s="28">
        <f t="shared" si="11"/>
        <v>53.089397081503023</v>
      </c>
      <c r="S22" s="29">
        <v>3596.4237200000002</v>
      </c>
      <c r="T22" s="29">
        <f>[1]Лист1!FQ24/1000</f>
        <v>3459.2582299999999</v>
      </c>
      <c r="U22" s="28">
        <f t="shared" si="12"/>
        <v>-137.16549000000032</v>
      </c>
      <c r="V22" s="28">
        <f t="shared" si="13"/>
        <v>-3.813941311676146</v>
      </c>
      <c r="W22" s="29">
        <v>4052.73972</v>
      </c>
      <c r="X22" s="29">
        <f>[1]Лист1!GF24/1000</f>
        <v>5412.9831900000008</v>
      </c>
      <c r="Y22" s="28">
        <f t="shared" si="14"/>
        <v>1360.2434700000008</v>
      </c>
      <c r="Z22" s="28">
        <f t="shared" si="15"/>
        <v>33.563553644644145</v>
      </c>
      <c r="AA22" s="29">
        <v>45</v>
      </c>
      <c r="AB22" s="29">
        <f>[1]Лист1!GU24/1000</f>
        <v>45</v>
      </c>
      <c r="AC22" s="28">
        <f t="shared" si="16"/>
        <v>0</v>
      </c>
      <c r="AD22" s="28">
        <f t="shared" si="17"/>
        <v>0</v>
      </c>
      <c r="AE22" s="29">
        <v>200.84810999999999</v>
      </c>
      <c r="AF22" s="29">
        <f>[1]Лист1!HO24/1000</f>
        <v>151.5164</v>
      </c>
      <c r="AG22" s="28">
        <f t="shared" si="18"/>
        <v>-49.331709999999987</v>
      </c>
      <c r="AH22" s="28">
        <f t="shared" si="19"/>
        <v>-24.561699883558774</v>
      </c>
      <c r="AI22" s="30">
        <v>5132.7004200000001</v>
      </c>
      <c r="AJ22" s="30">
        <f>[1]Лист1!KB24/1000</f>
        <v>3767.04036</v>
      </c>
      <c r="AK22" s="28">
        <f t="shared" si="20"/>
        <v>-1365.6600600000002</v>
      </c>
      <c r="AL22" s="28">
        <f t="shared" si="21"/>
        <v>-26.607047913386694</v>
      </c>
      <c r="AM22" s="29">
        <v>1090.9167600000001</v>
      </c>
      <c r="AN22" s="29">
        <f>[1]Лист1!ND24/1000</f>
        <v>1126.5427199999999</v>
      </c>
      <c r="AO22" s="28">
        <f t="shared" si="22"/>
        <v>35.62595999999985</v>
      </c>
      <c r="AP22" s="28">
        <f t="shared" si="23"/>
        <v>3.2656900421989832</v>
      </c>
      <c r="AQ22" s="29">
        <v>0</v>
      </c>
      <c r="AR22" s="29">
        <f>[1]Лист1!TH24/1000</f>
        <v>0</v>
      </c>
      <c r="AS22" s="28">
        <f t="shared" si="2"/>
        <v>0</v>
      </c>
      <c r="AT22" s="28"/>
      <c r="AU22" s="27">
        <v>12799.54839</v>
      </c>
      <c r="AV22" s="27">
        <f t="shared" si="24"/>
        <v>14849.852570000003</v>
      </c>
      <c r="AW22" s="28">
        <f t="shared" si="25"/>
        <v>2050.3041800000028</v>
      </c>
      <c r="AX22" s="28">
        <f t="shared" si="26"/>
        <v>16.018566573816457</v>
      </c>
      <c r="AY22" s="29">
        <v>3822.51829</v>
      </c>
      <c r="AZ22" s="29">
        <f>[1]Лист1!ZB24/1000</f>
        <v>3560.4286400000001</v>
      </c>
      <c r="BA22" s="28">
        <f t="shared" si="27"/>
        <v>-262.08964999999989</v>
      </c>
      <c r="BB22" s="28">
        <f t="shared" si="28"/>
        <v>-6.8564655579450431</v>
      </c>
      <c r="BC22" s="29">
        <v>93.842079999999996</v>
      </c>
      <c r="BD22" s="29">
        <f>[1]Лист1!AKP24/1000</f>
        <v>320.83085</v>
      </c>
      <c r="BE22" s="28">
        <f t="shared" si="29"/>
        <v>226.98876999999999</v>
      </c>
      <c r="BF22" s="28" t="s">
        <v>80</v>
      </c>
      <c r="BG22" s="29">
        <v>7266.3951900000002</v>
      </c>
      <c r="BH22" s="29">
        <f>[1]Лист1!APZ24/1000</f>
        <v>9650.7497400000011</v>
      </c>
      <c r="BI22" s="28">
        <f t="shared" si="31"/>
        <v>2384.3545500000009</v>
      </c>
      <c r="BJ22" s="28">
        <f t="shared" si="32"/>
        <v>32.813444461173077</v>
      </c>
      <c r="BK22" s="29">
        <v>877.82065</v>
      </c>
      <c r="BL22" s="29">
        <f>[1]Лист1!AVY24/1000</f>
        <v>439.60790000000003</v>
      </c>
      <c r="BM22" s="28">
        <f t="shared" si="33"/>
        <v>-438.21274999999997</v>
      </c>
      <c r="BN22" s="28">
        <f t="shared" si="41"/>
        <v>-49.92053331167363</v>
      </c>
      <c r="BO22" s="29">
        <v>741.81358</v>
      </c>
      <c r="BP22" s="29">
        <f>[1]Лист1!BGX24/1000</f>
        <v>853.44123000000002</v>
      </c>
      <c r="BQ22" s="28">
        <f t="shared" si="34"/>
        <v>111.62765000000002</v>
      </c>
      <c r="BR22" s="28">
        <f t="shared" si="35"/>
        <v>15.047938324342908</v>
      </c>
      <c r="BS22" s="29">
        <v>-2.8414000000000001</v>
      </c>
      <c r="BT22" s="29">
        <f>[1]Лист1!BYU24/1000</f>
        <v>24.79421</v>
      </c>
      <c r="BU22" s="28">
        <f t="shared" si="36"/>
        <v>27.63561</v>
      </c>
      <c r="BV22" s="28"/>
      <c r="BW22" s="27">
        <v>171207.46158</v>
      </c>
      <c r="BX22" s="27">
        <f>[1]Лист1!CBM24/1000</f>
        <v>198392.61001</v>
      </c>
      <c r="BY22" s="28">
        <f t="shared" si="37"/>
        <v>27185.148430000001</v>
      </c>
      <c r="BZ22" s="28">
        <f t="shared" si="38"/>
        <v>15.878483437065171</v>
      </c>
      <c r="CA22" s="27">
        <v>282536.66427999997</v>
      </c>
      <c r="CB22" s="27">
        <f t="shared" si="3"/>
        <v>336215.99530000001</v>
      </c>
      <c r="CC22" s="28">
        <f t="shared" si="39"/>
        <v>53679.331020000041</v>
      </c>
      <c r="CD22" s="28">
        <f t="shared" si="40"/>
        <v>18.999067309297118</v>
      </c>
      <c r="CF22" s="10"/>
      <c r="CG22" s="10"/>
      <c r="CH22" s="12"/>
      <c r="CI22" s="12"/>
    </row>
    <row r="23" spans="1:87" ht="17.100000000000001" customHeight="1">
      <c r="A23" s="25">
        <v>19</v>
      </c>
      <c r="B23" s="11" t="s">
        <v>50</v>
      </c>
      <c r="C23" s="27">
        <v>147193.35664999997</v>
      </c>
      <c r="D23" s="27">
        <f t="shared" si="0"/>
        <v>151948.0796</v>
      </c>
      <c r="E23" s="28">
        <f t="shared" si="4"/>
        <v>4754.7229500000249</v>
      </c>
      <c r="F23" s="28">
        <f t="shared" si="5"/>
        <v>3.2302564858996448</v>
      </c>
      <c r="G23" s="27">
        <v>122008.17710999999</v>
      </c>
      <c r="H23" s="27">
        <f t="shared" si="1"/>
        <v>127823.41818000001</v>
      </c>
      <c r="I23" s="28">
        <f t="shared" si="6"/>
        <v>5815.2410700000182</v>
      </c>
      <c r="J23" s="28">
        <f t="shared" si="7"/>
        <v>4.7662715792869506</v>
      </c>
      <c r="K23" s="29">
        <v>77629.869659999997</v>
      </c>
      <c r="L23" s="29">
        <f>[1]Лист1!AL25/1000</f>
        <v>86593.642250000004</v>
      </c>
      <c r="M23" s="28">
        <f t="shared" si="8"/>
        <v>8963.7725900000078</v>
      </c>
      <c r="N23" s="28">
        <f t="shared" si="9"/>
        <v>11.546808759642602</v>
      </c>
      <c r="O23" s="29">
        <v>9644.2584999999999</v>
      </c>
      <c r="P23" s="29">
        <f>[1]Лист1!BU25/1000</f>
        <v>9610.53665</v>
      </c>
      <c r="Q23" s="28">
        <f t="shared" si="10"/>
        <v>-33.721849999999904</v>
      </c>
      <c r="R23" s="28">
        <f t="shared" si="11"/>
        <v>-0.34965725980903528</v>
      </c>
      <c r="S23" s="29">
        <v>7298.3855899999999</v>
      </c>
      <c r="T23" s="29">
        <f>[1]Лист1!FQ25/1000</f>
        <v>6549.4512999999997</v>
      </c>
      <c r="U23" s="28">
        <f t="shared" si="12"/>
        <v>-748.93429000000015</v>
      </c>
      <c r="V23" s="28">
        <f t="shared" si="13"/>
        <v>-10.261643219099909</v>
      </c>
      <c r="W23" s="29">
        <v>13965.527759999999</v>
      </c>
      <c r="X23" s="29">
        <f>[1]Лист1!GF25/1000</f>
        <v>11724.98155</v>
      </c>
      <c r="Y23" s="28">
        <f t="shared" si="14"/>
        <v>-2240.5462099999986</v>
      </c>
      <c r="Z23" s="28">
        <f t="shared" si="15"/>
        <v>-16.043405222517691</v>
      </c>
      <c r="AA23" s="29">
        <v>0</v>
      </c>
      <c r="AB23" s="29">
        <f>[1]Лист1!GU25/1000</f>
        <v>23.933419999999998</v>
      </c>
      <c r="AC23" s="28">
        <f t="shared" si="16"/>
        <v>23.933419999999998</v>
      </c>
      <c r="AD23" s="28"/>
      <c r="AE23" s="29">
        <v>434.99295000000001</v>
      </c>
      <c r="AF23" s="29">
        <f>[1]Лист1!HO25/1000</f>
        <v>359.10235</v>
      </c>
      <c r="AG23" s="28">
        <f t="shared" si="18"/>
        <v>-75.890600000000006</v>
      </c>
      <c r="AH23" s="28">
        <f t="shared" si="19"/>
        <v>-17.446397694491367</v>
      </c>
      <c r="AI23" s="30">
        <v>11887.797859999999</v>
      </c>
      <c r="AJ23" s="30">
        <f>[1]Лист1!KB25/1000</f>
        <v>11180.11952</v>
      </c>
      <c r="AK23" s="28">
        <f t="shared" si="20"/>
        <v>-707.67833999999857</v>
      </c>
      <c r="AL23" s="28">
        <f t="shared" si="21"/>
        <v>-5.9529809333416637</v>
      </c>
      <c r="AM23" s="29">
        <v>1147.3447900000001</v>
      </c>
      <c r="AN23" s="29">
        <f>[1]Лист1!ND25/1000</f>
        <v>1781.6511399999999</v>
      </c>
      <c r="AO23" s="28">
        <f t="shared" si="22"/>
        <v>634.30634999999984</v>
      </c>
      <c r="AP23" s="28">
        <f t="shared" si="23"/>
        <v>55.28471960028682</v>
      </c>
      <c r="AQ23" s="29">
        <v>0</v>
      </c>
      <c r="AR23" s="29">
        <f>[1]Лист1!TH25/1000</f>
        <v>0</v>
      </c>
      <c r="AS23" s="28">
        <f t="shared" si="2"/>
        <v>0</v>
      </c>
      <c r="AT23" s="28"/>
      <c r="AU23" s="27">
        <v>25185.179539999994</v>
      </c>
      <c r="AV23" s="27">
        <f t="shared" si="24"/>
        <v>24124.66142</v>
      </c>
      <c r="AW23" s="28">
        <f t="shared" si="25"/>
        <v>-1060.5181199999934</v>
      </c>
      <c r="AX23" s="28">
        <f t="shared" si="26"/>
        <v>-4.2108817144449517</v>
      </c>
      <c r="AY23" s="29">
        <v>16627.531179999998</v>
      </c>
      <c r="AZ23" s="29">
        <f>[1]Лист1!ZB25/1000</f>
        <v>13513.129730000001</v>
      </c>
      <c r="BA23" s="28">
        <f t="shared" si="27"/>
        <v>-3114.4014499999976</v>
      </c>
      <c r="BB23" s="28">
        <f t="shared" si="28"/>
        <v>-18.730390075864506</v>
      </c>
      <c r="BC23" s="29">
        <v>478.5136</v>
      </c>
      <c r="BD23" s="29">
        <f>[1]Лист1!AKP25/1000</f>
        <v>435.11246999999997</v>
      </c>
      <c r="BE23" s="28">
        <f t="shared" si="29"/>
        <v>-43.401130000000023</v>
      </c>
      <c r="BF23" s="28">
        <f t="shared" si="30"/>
        <v>-9.0699888153649226</v>
      </c>
      <c r="BG23" s="29">
        <v>6308.9259299999994</v>
      </c>
      <c r="BH23" s="29">
        <f>[1]Лист1!APZ25/1000</f>
        <v>6427.0904299999993</v>
      </c>
      <c r="BI23" s="28">
        <f t="shared" si="31"/>
        <v>118.16449999999986</v>
      </c>
      <c r="BJ23" s="28">
        <f t="shared" si="32"/>
        <v>1.8729733287580359</v>
      </c>
      <c r="BK23" s="29">
        <v>847.86358999999993</v>
      </c>
      <c r="BL23" s="29">
        <f>[1]Лист1!AVY25/1000</f>
        <v>2760.9007499999998</v>
      </c>
      <c r="BM23" s="28">
        <f t="shared" si="33"/>
        <v>1913.0371599999999</v>
      </c>
      <c r="BN23" s="28" t="s">
        <v>75</v>
      </c>
      <c r="BO23" s="29">
        <v>834.89359999999999</v>
      </c>
      <c r="BP23" s="29">
        <f>[1]Лист1!BGX25/1000</f>
        <v>963.09564999999998</v>
      </c>
      <c r="BQ23" s="28">
        <f t="shared" si="34"/>
        <v>128.20204999999999</v>
      </c>
      <c r="BR23" s="28">
        <f t="shared" si="35"/>
        <v>15.355495598481042</v>
      </c>
      <c r="BS23" s="29">
        <v>87.451639999999998</v>
      </c>
      <c r="BT23" s="29">
        <f>[1]Лист1!BYU25/1000</f>
        <v>25.33239</v>
      </c>
      <c r="BU23" s="28">
        <f t="shared" si="36"/>
        <v>-62.119249999999994</v>
      </c>
      <c r="BV23" s="28">
        <f t="shared" si="42"/>
        <v>-71.032687322959291</v>
      </c>
      <c r="BW23" s="27">
        <v>164937.38809999998</v>
      </c>
      <c r="BX23" s="27">
        <f>[1]Лист1!CBM25/1000</f>
        <v>210157.54337</v>
      </c>
      <c r="BY23" s="28">
        <f t="shared" si="37"/>
        <v>45220.155270000017</v>
      </c>
      <c r="BZ23" s="28">
        <f t="shared" si="38"/>
        <v>27.416558362488104</v>
      </c>
      <c r="CA23" s="27">
        <v>312130.74475000001</v>
      </c>
      <c r="CB23" s="27">
        <f t="shared" si="3"/>
        <v>362105.62297000003</v>
      </c>
      <c r="CC23" s="28">
        <f t="shared" si="39"/>
        <v>49974.878220000013</v>
      </c>
      <c r="CD23" s="28">
        <f t="shared" si="40"/>
        <v>16.010879754901168</v>
      </c>
      <c r="CF23" s="10"/>
      <c r="CG23" s="10"/>
      <c r="CH23" s="12"/>
      <c r="CI23" s="12"/>
    </row>
    <row r="24" spans="1:87" ht="17.100000000000001" customHeight="1">
      <c r="A24" s="25">
        <v>20</v>
      </c>
      <c r="B24" s="11" t="s">
        <v>51</v>
      </c>
      <c r="C24" s="27">
        <v>97081.331870000009</v>
      </c>
      <c r="D24" s="27">
        <f t="shared" si="0"/>
        <v>110660.56676999999</v>
      </c>
      <c r="E24" s="28">
        <f t="shared" si="4"/>
        <v>13579.234899999981</v>
      </c>
      <c r="F24" s="28">
        <f t="shared" si="5"/>
        <v>13.987483111772406</v>
      </c>
      <c r="G24" s="27">
        <v>83157.597050000011</v>
      </c>
      <c r="H24" s="27">
        <f t="shared" si="1"/>
        <v>95333.972179999997</v>
      </c>
      <c r="I24" s="28">
        <f t="shared" si="6"/>
        <v>12176.375129999986</v>
      </c>
      <c r="J24" s="28">
        <f t="shared" si="7"/>
        <v>14.642528839161528</v>
      </c>
      <c r="K24" s="29">
        <v>53412.024570000001</v>
      </c>
      <c r="L24" s="29">
        <f>[1]Лист1!AL26/1000</f>
        <v>64978.799890000002</v>
      </c>
      <c r="M24" s="28">
        <f t="shared" si="8"/>
        <v>11566.775320000001</v>
      </c>
      <c r="N24" s="28">
        <f t="shared" si="9"/>
        <v>21.655751514981375</v>
      </c>
      <c r="O24" s="29">
        <v>6218.1432000000004</v>
      </c>
      <c r="P24" s="29">
        <f>[1]Лист1!BU26/1000</f>
        <v>6465.5647600000002</v>
      </c>
      <c r="Q24" s="28">
        <f t="shared" si="10"/>
        <v>247.42155999999977</v>
      </c>
      <c r="R24" s="28">
        <f t="shared" si="11"/>
        <v>3.9790264077546453</v>
      </c>
      <c r="S24" s="29">
        <v>4443.3306700000003</v>
      </c>
      <c r="T24" s="29">
        <f>[1]Лист1!FQ26/1000</f>
        <v>4191.2623300000005</v>
      </c>
      <c r="U24" s="28">
        <f t="shared" si="12"/>
        <v>-252.06833999999981</v>
      </c>
      <c r="V24" s="28">
        <f t="shared" si="13"/>
        <v>-5.6729592893431828</v>
      </c>
      <c r="W24" s="29">
        <v>11290.0249</v>
      </c>
      <c r="X24" s="29">
        <f>[1]Лист1!GF26/1000</f>
        <v>10772.71062</v>
      </c>
      <c r="Y24" s="28">
        <f t="shared" si="14"/>
        <v>-517.31428000000051</v>
      </c>
      <c r="Z24" s="28">
        <f t="shared" si="15"/>
        <v>-4.5820472902588563</v>
      </c>
      <c r="AA24" s="29">
        <v>73.278000000000006</v>
      </c>
      <c r="AB24" s="29">
        <f>[1]Лист1!GU26/1000</f>
        <v>8.8859999999999992</v>
      </c>
      <c r="AC24" s="28">
        <f t="shared" si="16"/>
        <v>-64.39200000000001</v>
      </c>
      <c r="AD24" s="28">
        <f t="shared" si="17"/>
        <v>-87.873577335625981</v>
      </c>
      <c r="AE24" s="29">
        <v>74.381520000000009</v>
      </c>
      <c r="AF24" s="29">
        <f>[1]Лист1!HO26/1000</f>
        <v>140.27079999999998</v>
      </c>
      <c r="AG24" s="28">
        <f t="shared" si="18"/>
        <v>65.889279999999971</v>
      </c>
      <c r="AH24" s="28">
        <f t="shared" si="19"/>
        <v>88.58286305523194</v>
      </c>
      <c r="AI24" s="30">
        <v>6989.5888600000008</v>
      </c>
      <c r="AJ24" s="30">
        <f>[1]Лист1!KB26/1000</f>
        <v>8014.1261900000009</v>
      </c>
      <c r="AK24" s="28">
        <f t="shared" si="20"/>
        <v>1024.5373300000001</v>
      </c>
      <c r="AL24" s="28">
        <f t="shared" si="21"/>
        <v>14.658048570828242</v>
      </c>
      <c r="AM24" s="29">
        <v>656.82533000000001</v>
      </c>
      <c r="AN24" s="29">
        <f>[1]Лист1!ND26/1000</f>
        <v>762.35136999999997</v>
      </c>
      <c r="AO24" s="28">
        <f t="shared" si="22"/>
        <v>105.52603999999997</v>
      </c>
      <c r="AP24" s="28">
        <f t="shared" si="23"/>
        <v>16.066073456698149</v>
      </c>
      <c r="AQ24" s="29">
        <v>0</v>
      </c>
      <c r="AR24" s="29">
        <f>[1]Лист1!TH26/1000</f>
        <v>2.2000000000000001E-4</v>
      </c>
      <c r="AS24" s="28">
        <f t="shared" si="2"/>
        <v>2.2000000000000001E-4</v>
      </c>
      <c r="AT24" s="28"/>
      <c r="AU24" s="27">
        <v>13923.73482</v>
      </c>
      <c r="AV24" s="27">
        <f t="shared" si="24"/>
        <v>15326.594589999999</v>
      </c>
      <c r="AW24" s="28">
        <f t="shared" si="25"/>
        <v>1402.8597699999991</v>
      </c>
      <c r="AX24" s="28">
        <f t="shared" si="26"/>
        <v>10.07531232198518</v>
      </c>
      <c r="AY24" s="29">
        <v>6381.1113499999992</v>
      </c>
      <c r="AZ24" s="29">
        <f>[1]Лист1!ZB26/1000</f>
        <v>7281.6993499999999</v>
      </c>
      <c r="BA24" s="28">
        <f t="shared" si="27"/>
        <v>900.58800000000065</v>
      </c>
      <c r="BB24" s="28">
        <f t="shared" si="28"/>
        <v>14.113340930808249</v>
      </c>
      <c r="BC24" s="29">
        <v>549.27314000000001</v>
      </c>
      <c r="BD24" s="29">
        <f>[1]Лист1!AKP26/1000</f>
        <v>141.24406999999999</v>
      </c>
      <c r="BE24" s="28">
        <f t="shared" si="29"/>
        <v>-408.02907000000005</v>
      </c>
      <c r="BF24" s="28">
        <f t="shared" si="30"/>
        <v>-74.285276356313375</v>
      </c>
      <c r="BG24" s="29">
        <v>5158.0035900000003</v>
      </c>
      <c r="BH24" s="29">
        <f>[1]Лист1!APZ26/1000</f>
        <v>4955.1639000000005</v>
      </c>
      <c r="BI24" s="28">
        <f t="shared" si="31"/>
        <v>-202.83968999999979</v>
      </c>
      <c r="BJ24" s="28">
        <f t="shared" si="32"/>
        <v>-3.9325232420010678</v>
      </c>
      <c r="BK24" s="29">
        <v>1076.96669</v>
      </c>
      <c r="BL24" s="29">
        <f>[1]Лист1!AVY26/1000</f>
        <v>2374.9039500000003</v>
      </c>
      <c r="BM24" s="28">
        <f t="shared" si="33"/>
        <v>1297.9372600000004</v>
      </c>
      <c r="BN24" s="28" t="s">
        <v>69</v>
      </c>
      <c r="BO24" s="29">
        <v>700.72005000000001</v>
      </c>
      <c r="BP24" s="29">
        <f>[1]Лист1!BGX26/1000</f>
        <v>547.06747999999993</v>
      </c>
      <c r="BQ24" s="28">
        <f t="shared" si="34"/>
        <v>-153.65257000000008</v>
      </c>
      <c r="BR24" s="28">
        <f t="shared" si="35"/>
        <v>-21.927811256435447</v>
      </c>
      <c r="BS24" s="29">
        <v>57.66</v>
      </c>
      <c r="BT24" s="29">
        <f>[1]Лист1!BYU26/1000</f>
        <v>26.515840000000001</v>
      </c>
      <c r="BU24" s="28">
        <f t="shared" si="36"/>
        <v>-31.144159999999996</v>
      </c>
      <c r="BV24" s="28">
        <f t="shared" si="42"/>
        <v>-54.013458203260491</v>
      </c>
      <c r="BW24" s="27">
        <v>139265.61554</v>
      </c>
      <c r="BX24" s="27">
        <f>[1]Лист1!CBM26/1000</f>
        <v>148565.13083000001</v>
      </c>
      <c r="BY24" s="28">
        <f t="shared" si="37"/>
        <v>9299.5152900000103</v>
      </c>
      <c r="BZ24" s="28">
        <f t="shared" si="38"/>
        <v>6.6775386400593533</v>
      </c>
      <c r="CA24" s="27">
        <v>236346.94740999999</v>
      </c>
      <c r="CB24" s="27">
        <f t="shared" si="3"/>
        <v>259225.69760000001</v>
      </c>
      <c r="CC24" s="28">
        <f t="shared" si="39"/>
        <v>22878.750190000021</v>
      </c>
      <c r="CD24" s="28">
        <f t="shared" si="40"/>
        <v>9.6801547219949526</v>
      </c>
      <c r="CF24" s="10"/>
      <c r="CG24" s="10"/>
      <c r="CH24" s="12"/>
      <c r="CI24" s="12"/>
    </row>
    <row r="25" spans="1:87" ht="17.100000000000001" customHeight="1">
      <c r="A25" s="25">
        <v>21</v>
      </c>
      <c r="B25" s="11" t="s">
        <v>52</v>
      </c>
      <c r="C25" s="27">
        <v>92611.135649999997</v>
      </c>
      <c r="D25" s="27">
        <f t="shared" si="0"/>
        <v>102775.38718000001</v>
      </c>
      <c r="E25" s="28">
        <f t="shared" si="4"/>
        <v>10164.251530000009</v>
      </c>
      <c r="F25" s="28">
        <f t="shared" si="5"/>
        <v>10.975193705013169</v>
      </c>
      <c r="G25" s="27">
        <v>77661.16012</v>
      </c>
      <c r="H25" s="27">
        <f t="shared" si="1"/>
        <v>88665.833630000008</v>
      </c>
      <c r="I25" s="28">
        <f t="shared" si="6"/>
        <v>11004.673510000008</v>
      </c>
      <c r="J25" s="28">
        <f t="shared" si="7"/>
        <v>14.170112180909825</v>
      </c>
      <c r="K25" s="29">
        <v>53242.154399999999</v>
      </c>
      <c r="L25" s="29">
        <f>[1]Лист1!AL27/1000</f>
        <v>57228.102960000004</v>
      </c>
      <c r="M25" s="28">
        <f t="shared" si="8"/>
        <v>3985.9485600000044</v>
      </c>
      <c r="N25" s="28">
        <f t="shared" si="9"/>
        <v>7.4864524265006054</v>
      </c>
      <c r="O25" s="29">
        <v>4965.3101200000001</v>
      </c>
      <c r="P25" s="29">
        <f>[1]Лист1!BU27/1000</f>
        <v>5176.7745999999997</v>
      </c>
      <c r="Q25" s="28">
        <f t="shared" si="10"/>
        <v>211.46447999999964</v>
      </c>
      <c r="R25" s="28">
        <f t="shared" si="11"/>
        <v>4.2588373110519626</v>
      </c>
      <c r="S25" s="29">
        <v>3375.0992799999999</v>
      </c>
      <c r="T25" s="29">
        <f>[1]Лист1!FQ27/1000</f>
        <v>3418.5490600000003</v>
      </c>
      <c r="U25" s="28">
        <f t="shared" si="12"/>
        <v>43.449780000000374</v>
      </c>
      <c r="V25" s="28">
        <f t="shared" si="13"/>
        <v>1.2873630194368815</v>
      </c>
      <c r="W25" s="29">
        <v>12923.065859999999</v>
      </c>
      <c r="X25" s="29">
        <f>[1]Лист1!GF27/1000</f>
        <v>19458.034879999999</v>
      </c>
      <c r="Y25" s="28">
        <f t="shared" si="14"/>
        <v>6534.9690200000005</v>
      </c>
      <c r="Z25" s="28">
        <f t="shared" si="15"/>
        <v>50.568255944801024</v>
      </c>
      <c r="AA25" s="29">
        <v>0</v>
      </c>
      <c r="AB25" s="29">
        <f>[1]Лист1!GU27/1000</f>
        <v>0</v>
      </c>
      <c r="AC25" s="28">
        <f t="shared" si="16"/>
        <v>0</v>
      </c>
      <c r="AD25" s="28"/>
      <c r="AE25" s="29">
        <v>-48.021080000000005</v>
      </c>
      <c r="AF25" s="29">
        <f>[1]Лист1!HO27/1000</f>
        <v>46.696829999999999</v>
      </c>
      <c r="AG25" s="28">
        <f t="shared" si="18"/>
        <v>94.717910000000003</v>
      </c>
      <c r="AH25" s="28"/>
      <c r="AI25" s="30">
        <v>2622.5603799999999</v>
      </c>
      <c r="AJ25" s="30">
        <f>[1]Лист1!KB27/1000</f>
        <v>2514.5879</v>
      </c>
      <c r="AK25" s="28">
        <f t="shared" si="20"/>
        <v>-107.9724799999999</v>
      </c>
      <c r="AL25" s="28">
        <f t="shared" si="21"/>
        <v>-4.1170636460236523</v>
      </c>
      <c r="AM25" s="29">
        <v>580.99116000000004</v>
      </c>
      <c r="AN25" s="29">
        <f>[1]Лист1!ND27/1000</f>
        <v>823.08596</v>
      </c>
      <c r="AO25" s="28">
        <f t="shared" si="22"/>
        <v>242.09479999999996</v>
      </c>
      <c r="AP25" s="28">
        <f t="shared" si="23"/>
        <v>41.669274279491617</v>
      </c>
      <c r="AQ25" s="29">
        <v>0</v>
      </c>
      <c r="AR25" s="29">
        <f>[1]Лист1!TH27/1000</f>
        <v>1.4399999999999999E-3</v>
      </c>
      <c r="AS25" s="28">
        <f t="shared" si="2"/>
        <v>1.4399999999999999E-3</v>
      </c>
      <c r="AT25" s="28"/>
      <c r="AU25" s="27">
        <v>14949.97553</v>
      </c>
      <c r="AV25" s="27">
        <f t="shared" si="24"/>
        <v>14109.553550000002</v>
      </c>
      <c r="AW25" s="28">
        <f t="shared" si="25"/>
        <v>-840.42197999999735</v>
      </c>
      <c r="AX25" s="28">
        <f t="shared" si="26"/>
        <v>-5.6215609069963222</v>
      </c>
      <c r="AY25" s="29">
        <v>8751.2628999999997</v>
      </c>
      <c r="AZ25" s="29">
        <f>[1]Лист1!ZB27/1000</f>
        <v>8822.0792000000001</v>
      </c>
      <c r="BA25" s="28">
        <f t="shared" si="27"/>
        <v>70.81630000000041</v>
      </c>
      <c r="BB25" s="28">
        <f t="shared" si="28"/>
        <v>0.80921234808293718</v>
      </c>
      <c r="BC25" s="29">
        <v>187.82776000000001</v>
      </c>
      <c r="BD25" s="29">
        <f>[1]Лист1!AKP27/1000</f>
        <v>126.64938000000001</v>
      </c>
      <c r="BE25" s="28">
        <f t="shared" si="29"/>
        <v>-61.178380000000004</v>
      </c>
      <c r="BF25" s="28">
        <f t="shared" si="30"/>
        <v>-32.571532557274821</v>
      </c>
      <c r="BG25" s="29">
        <v>4204.4968099999996</v>
      </c>
      <c r="BH25" s="29">
        <f>[1]Лист1!APZ27/1000</f>
        <v>4242.5321800000002</v>
      </c>
      <c r="BI25" s="28">
        <f t="shared" si="31"/>
        <v>38.035370000000512</v>
      </c>
      <c r="BJ25" s="28">
        <f t="shared" si="32"/>
        <v>0.90463548240866487</v>
      </c>
      <c r="BK25" s="29">
        <v>211.27639000000002</v>
      </c>
      <c r="BL25" s="29">
        <f>[1]Лист1!AVY27/1000</f>
        <v>87.49691</v>
      </c>
      <c r="BM25" s="28">
        <f t="shared" si="33"/>
        <v>-123.77948000000002</v>
      </c>
      <c r="BN25" s="28">
        <f t="shared" si="41"/>
        <v>-58.586517878310964</v>
      </c>
      <c r="BO25" s="29">
        <v>1479.84456</v>
      </c>
      <c r="BP25" s="29">
        <f>[1]Лист1!BGX27/1000</f>
        <v>575.05131000000006</v>
      </c>
      <c r="BQ25" s="28">
        <f t="shared" si="34"/>
        <v>-904.79324999999994</v>
      </c>
      <c r="BR25" s="28">
        <f t="shared" si="35"/>
        <v>-61.141100522071042</v>
      </c>
      <c r="BS25" s="29">
        <v>115.26711</v>
      </c>
      <c r="BT25" s="29">
        <f>[1]Лист1!BYU27/1000</f>
        <v>255.74457000000001</v>
      </c>
      <c r="BU25" s="28">
        <f t="shared" si="36"/>
        <v>140.47746000000001</v>
      </c>
      <c r="BV25" s="28" t="s">
        <v>69</v>
      </c>
      <c r="BW25" s="27">
        <v>121606.00228</v>
      </c>
      <c r="BX25" s="27">
        <f>[1]Лист1!CBM27/1000</f>
        <v>152162.60674000002</v>
      </c>
      <c r="BY25" s="28">
        <f t="shared" si="37"/>
        <v>30556.604460000017</v>
      </c>
      <c r="BZ25" s="28">
        <f t="shared" si="38"/>
        <v>25.12754624532667</v>
      </c>
      <c r="CA25" s="27">
        <v>214217.13793</v>
      </c>
      <c r="CB25" s="27">
        <f t="shared" si="3"/>
        <v>254937.99392000004</v>
      </c>
      <c r="CC25" s="28">
        <f t="shared" si="39"/>
        <v>40720.85599000004</v>
      </c>
      <c r="CD25" s="28">
        <f t="shared" si="40"/>
        <v>19.009149493588339</v>
      </c>
      <c r="CF25" s="10"/>
      <c r="CG25" s="10"/>
      <c r="CH25" s="12"/>
      <c r="CI25" s="12"/>
    </row>
    <row r="26" spans="1:87" ht="17.100000000000001" customHeight="1">
      <c r="A26" s="25">
        <v>22</v>
      </c>
      <c r="B26" s="11" t="s">
        <v>53</v>
      </c>
      <c r="C26" s="27">
        <v>64999.196289999993</v>
      </c>
      <c r="D26" s="27">
        <f t="shared" si="0"/>
        <v>76485.589359999998</v>
      </c>
      <c r="E26" s="28">
        <f t="shared" si="4"/>
        <v>11486.393070000006</v>
      </c>
      <c r="F26" s="28">
        <f t="shared" si="5"/>
        <v>17.671592459008863</v>
      </c>
      <c r="G26" s="27">
        <v>59651.632929999992</v>
      </c>
      <c r="H26" s="27">
        <f t="shared" si="1"/>
        <v>70899.146659999999</v>
      </c>
      <c r="I26" s="28">
        <f t="shared" si="6"/>
        <v>11247.513730000006</v>
      </c>
      <c r="J26" s="28">
        <f t="shared" si="7"/>
        <v>18.855332498942218</v>
      </c>
      <c r="K26" s="29">
        <v>50991.301479999995</v>
      </c>
      <c r="L26" s="29">
        <f>[1]Лист1!AL28/1000</f>
        <v>60014.644749999999</v>
      </c>
      <c r="M26" s="28">
        <f t="shared" si="8"/>
        <v>9023.3432700000048</v>
      </c>
      <c r="N26" s="28">
        <f t="shared" si="9"/>
        <v>17.695848131154634</v>
      </c>
      <c r="O26" s="29">
        <v>3515.6032099999998</v>
      </c>
      <c r="P26" s="29">
        <f>[1]Лист1!BU28/1000</f>
        <v>3507.0216399999999</v>
      </c>
      <c r="Q26" s="28">
        <f t="shared" si="10"/>
        <v>-8.5815699999998287</v>
      </c>
      <c r="R26" s="28">
        <f t="shared" si="11"/>
        <v>-0.24409950405068059</v>
      </c>
      <c r="S26" s="29">
        <v>2739.2987599999997</v>
      </c>
      <c r="T26" s="29">
        <f>[1]Лист1!FQ28/1000</f>
        <v>2695.85286</v>
      </c>
      <c r="U26" s="28">
        <f t="shared" si="12"/>
        <v>-43.44589999999971</v>
      </c>
      <c r="V26" s="28">
        <f t="shared" si="13"/>
        <v>-1.586022694362839</v>
      </c>
      <c r="W26" s="29">
        <v>752.81193000000007</v>
      </c>
      <c r="X26" s="29">
        <f>[1]Лист1!GF28/1000</f>
        <v>2841.69443</v>
      </c>
      <c r="Y26" s="28">
        <f t="shared" si="14"/>
        <v>2088.8824999999997</v>
      </c>
      <c r="Z26" s="28" t="s">
        <v>85</v>
      </c>
      <c r="AA26" s="29">
        <v>0</v>
      </c>
      <c r="AB26" s="29">
        <f>[1]Лист1!GU28/1000</f>
        <v>-16.382000000000001</v>
      </c>
      <c r="AC26" s="28">
        <f t="shared" si="16"/>
        <v>-16.382000000000001</v>
      </c>
      <c r="AD26" s="28"/>
      <c r="AE26" s="29">
        <v>59.72672</v>
      </c>
      <c r="AF26" s="29">
        <f>[1]Лист1!HO28/1000</f>
        <v>-73.931740000000005</v>
      </c>
      <c r="AG26" s="28">
        <f t="shared" si="18"/>
        <v>-133.65845999999999</v>
      </c>
      <c r="AH26" s="28"/>
      <c r="AI26" s="30">
        <v>1070.2345800000001</v>
      </c>
      <c r="AJ26" s="30">
        <f>[1]Лист1!KB28/1000</f>
        <v>1441.1563700000002</v>
      </c>
      <c r="AK26" s="28">
        <f t="shared" si="20"/>
        <v>370.9217900000001</v>
      </c>
      <c r="AL26" s="28">
        <f t="shared" si="21"/>
        <v>34.65798965307215</v>
      </c>
      <c r="AM26" s="29">
        <v>522.65625</v>
      </c>
      <c r="AN26" s="29">
        <f>[1]Лист1!ND28/1000</f>
        <v>489.09035</v>
      </c>
      <c r="AO26" s="28">
        <f t="shared" si="22"/>
        <v>-33.565899999999999</v>
      </c>
      <c r="AP26" s="28">
        <f t="shared" si="23"/>
        <v>-6.4221751868460331</v>
      </c>
      <c r="AQ26" s="29">
        <v>0</v>
      </c>
      <c r="AR26" s="29">
        <f>[1]Лист1!TH28/1000</f>
        <v>0</v>
      </c>
      <c r="AS26" s="28">
        <f t="shared" si="2"/>
        <v>0</v>
      </c>
      <c r="AT26" s="28"/>
      <c r="AU26" s="27">
        <v>5347.563360000001</v>
      </c>
      <c r="AV26" s="27">
        <f t="shared" si="24"/>
        <v>5586.4427000000005</v>
      </c>
      <c r="AW26" s="28">
        <f t="shared" si="25"/>
        <v>238.8793399999995</v>
      </c>
      <c r="AX26" s="28">
        <f t="shared" si="26"/>
        <v>4.4670689044439769</v>
      </c>
      <c r="AY26" s="29">
        <v>2358.4916000000003</v>
      </c>
      <c r="AZ26" s="29">
        <f>[1]Лист1!ZB28/1000</f>
        <v>2428.1381299999998</v>
      </c>
      <c r="BA26" s="28">
        <f t="shared" si="27"/>
        <v>69.64652999999953</v>
      </c>
      <c r="BB26" s="28">
        <f t="shared" si="28"/>
        <v>2.9530115773997068</v>
      </c>
      <c r="BC26" s="29">
        <v>223.82608999999999</v>
      </c>
      <c r="BD26" s="29">
        <f>[1]Лист1!AKP28/1000</f>
        <v>158.38595999999998</v>
      </c>
      <c r="BE26" s="28">
        <f t="shared" si="29"/>
        <v>-65.440130000000011</v>
      </c>
      <c r="BF26" s="28">
        <f t="shared" si="30"/>
        <v>-29.237042920242246</v>
      </c>
      <c r="BG26" s="29">
        <v>2481.9561899999999</v>
      </c>
      <c r="BH26" s="29">
        <f>[1]Лист1!APZ28/1000</f>
        <v>2599.8026500000001</v>
      </c>
      <c r="BI26" s="28">
        <f t="shared" si="31"/>
        <v>117.84646000000021</v>
      </c>
      <c r="BJ26" s="28">
        <f t="shared" si="32"/>
        <v>4.7481281287241615</v>
      </c>
      <c r="BK26" s="29">
        <v>33.201629999999994</v>
      </c>
      <c r="BL26" s="29">
        <f>[1]Лист1!AVY28/1000</f>
        <v>177.74073000000001</v>
      </c>
      <c r="BM26" s="28">
        <f t="shared" si="33"/>
        <v>144.53910000000002</v>
      </c>
      <c r="BN26" s="28" t="s">
        <v>81</v>
      </c>
      <c r="BO26" s="29">
        <v>209.9768</v>
      </c>
      <c r="BP26" s="29">
        <f>[1]Лист1!BGX28/1000</f>
        <v>215.06797</v>
      </c>
      <c r="BQ26" s="28">
        <f t="shared" si="34"/>
        <v>5.0911700000000053</v>
      </c>
      <c r="BR26" s="28">
        <f t="shared" si="35"/>
        <v>2.4246345310529449</v>
      </c>
      <c r="BS26" s="29">
        <v>40.111050000000006</v>
      </c>
      <c r="BT26" s="29">
        <f>[1]Лист1!BYU28/1000</f>
        <v>7.3072600000000003</v>
      </c>
      <c r="BU26" s="28">
        <f t="shared" si="36"/>
        <v>-32.803790000000006</v>
      </c>
      <c r="BV26" s="28">
        <f t="shared" si="42"/>
        <v>-81.78242653832298</v>
      </c>
      <c r="BW26" s="27">
        <v>101570.87797</v>
      </c>
      <c r="BX26" s="27">
        <f>[1]Лист1!CBM28/1000</f>
        <v>127717.05528</v>
      </c>
      <c r="BY26" s="28">
        <f t="shared" si="37"/>
        <v>26146.177309999999</v>
      </c>
      <c r="BZ26" s="28">
        <f t="shared" si="38"/>
        <v>25.741804966697785</v>
      </c>
      <c r="CA26" s="27">
        <v>166570.07425999999</v>
      </c>
      <c r="CB26" s="27">
        <f t="shared" si="3"/>
        <v>204202.64464000001</v>
      </c>
      <c r="CC26" s="28">
        <f t="shared" si="39"/>
        <v>37632.570380000019</v>
      </c>
      <c r="CD26" s="28">
        <f t="shared" si="40"/>
        <v>22.592635890441628</v>
      </c>
      <c r="CF26" s="10"/>
      <c r="CG26" s="10"/>
      <c r="CH26" s="12"/>
      <c r="CI26" s="12"/>
    </row>
    <row r="27" spans="1:87" ht="17.100000000000001" customHeight="1">
      <c r="A27" s="25">
        <v>23</v>
      </c>
      <c r="B27" s="11" t="s">
        <v>54</v>
      </c>
      <c r="C27" s="27">
        <v>142170.79055000001</v>
      </c>
      <c r="D27" s="27">
        <f t="shared" si="0"/>
        <v>149090.66421999998</v>
      </c>
      <c r="E27" s="28">
        <f t="shared" si="4"/>
        <v>6919.8736699999718</v>
      </c>
      <c r="F27" s="28">
        <f t="shared" si="5"/>
        <v>4.8672963294568774</v>
      </c>
      <c r="G27" s="27">
        <v>110034.30189000002</v>
      </c>
      <c r="H27" s="27">
        <f t="shared" si="1"/>
        <v>123995.49538999997</v>
      </c>
      <c r="I27" s="28">
        <f t="shared" si="6"/>
        <v>13961.19349999995</v>
      </c>
      <c r="J27" s="28">
        <f t="shared" si="7"/>
        <v>12.688037512117617</v>
      </c>
      <c r="K27" s="29">
        <v>88091.162430000011</v>
      </c>
      <c r="L27" s="29">
        <f>[1]Лист1!AL29/1000</f>
        <v>104031.20346999999</v>
      </c>
      <c r="M27" s="28">
        <f t="shared" si="8"/>
        <v>15940.041039999982</v>
      </c>
      <c r="N27" s="28">
        <f t="shared" si="9"/>
        <v>18.094937789777092</v>
      </c>
      <c r="O27" s="29">
        <v>8961.5919700000013</v>
      </c>
      <c r="P27" s="29">
        <f>[1]Лист1!BU29/1000</f>
        <v>8962.0886099999989</v>
      </c>
      <c r="Q27" s="28">
        <f t="shared" si="10"/>
        <v>0.49663999999756925</v>
      </c>
      <c r="R27" s="28">
        <f t="shared" si="11"/>
        <v>5.5418724894025218E-3</v>
      </c>
      <c r="S27" s="29">
        <v>5208.5907400000006</v>
      </c>
      <c r="T27" s="29">
        <f>[1]Лист1!FQ29/1000</f>
        <v>4656.0260199999993</v>
      </c>
      <c r="U27" s="28">
        <f t="shared" si="12"/>
        <v>-552.56472000000122</v>
      </c>
      <c r="V27" s="28">
        <f t="shared" si="13"/>
        <v>-10.608718319074555</v>
      </c>
      <c r="W27" s="29">
        <v>2967.8849700000001</v>
      </c>
      <c r="X27" s="29">
        <f>[1]Лист1!GF29/1000</f>
        <v>2666.7937499999998</v>
      </c>
      <c r="Y27" s="28">
        <f t="shared" si="14"/>
        <v>-301.09122000000025</v>
      </c>
      <c r="Z27" s="28">
        <f t="shared" si="15"/>
        <v>-10.144976070282141</v>
      </c>
      <c r="AA27" s="29">
        <v>3</v>
      </c>
      <c r="AB27" s="29">
        <f>[1]Лист1!GU29/1000</f>
        <v>18</v>
      </c>
      <c r="AC27" s="28">
        <f t="shared" si="16"/>
        <v>15</v>
      </c>
      <c r="AD27" s="28"/>
      <c r="AE27" s="29">
        <v>251.19181</v>
      </c>
      <c r="AF27" s="29">
        <f>[1]Лист1!HO29/1000</f>
        <v>112.05019</v>
      </c>
      <c r="AG27" s="28">
        <f t="shared" si="18"/>
        <v>-139.14161999999999</v>
      </c>
      <c r="AH27" s="28">
        <f t="shared" si="19"/>
        <v>-55.392578285096164</v>
      </c>
      <c r="AI27" s="30">
        <v>3205.9631400000003</v>
      </c>
      <c r="AJ27" s="30">
        <f>[1]Лист1!KB29/1000</f>
        <v>1716.7335600000001</v>
      </c>
      <c r="AK27" s="28">
        <f t="shared" si="20"/>
        <v>-1489.2295800000002</v>
      </c>
      <c r="AL27" s="28">
        <f t="shared" si="21"/>
        <v>-46.451862200761298</v>
      </c>
      <c r="AM27" s="29">
        <v>1344.9168300000001</v>
      </c>
      <c r="AN27" s="29">
        <f>[1]Лист1!ND29/1000</f>
        <v>1832.59979</v>
      </c>
      <c r="AO27" s="28">
        <f t="shared" si="22"/>
        <v>487.68295999999987</v>
      </c>
      <c r="AP27" s="28">
        <f t="shared" si="23"/>
        <v>36.261198396929842</v>
      </c>
      <c r="AQ27" s="29">
        <v>0</v>
      </c>
      <c r="AR27" s="29">
        <f>[1]Лист1!TH29/1000</f>
        <v>0</v>
      </c>
      <c r="AS27" s="28">
        <f t="shared" si="2"/>
        <v>0</v>
      </c>
      <c r="AT27" s="28"/>
      <c r="AU27" s="27">
        <v>32136.488659999999</v>
      </c>
      <c r="AV27" s="27">
        <f t="shared" si="24"/>
        <v>25095.168829999995</v>
      </c>
      <c r="AW27" s="28">
        <f t="shared" si="25"/>
        <v>-7041.319830000004</v>
      </c>
      <c r="AX27" s="28">
        <f t="shared" si="26"/>
        <v>-21.910669533614197</v>
      </c>
      <c r="AY27" s="29">
        <v>7652.7556100000002</v>
      </c>
      <c r="AZ27" s="29">
        <f>[1]Лист1!ZB29/1000</f>
        <v>6753.6262699999997</v>
      </c>
      <c r="BA27" s="28">
        <f t="shared" si="27"/>
        <v>-899.12934000000041</v>
      </c>
      <c r="BB27" s="28">
        <f t="shared" si="28"/>
        <v>-11.749092559875962</v>
      </c>
      <c r="BC27" s="29">
        <v>306.80003000000005</v>
      </c>
      <c r="BD27" s="29">
        <f>[1]Лист1!AKP29/1000</f>
        <v>193.07285000000002</v>
      </c>
      <c r="BE27" s="28">
        <f t="shared" si="29"/>
        <v>-113.72718000000003</v>
      </c>
      <c r="BF27" s="28">
        <f t="shared" si="30"/>
        <v>-37.068829491313934</v>
      </c>
      <c r="BG27" s="29">
        <v>12076.953289999999</v>
      </c>
      <c r="BH27" s="29">
        <f>[1]Лист1!APZ29/1000</f>
        <v>12723.99942</v>
      </c>
      <c r="BI27" s="28">
        <f t="shared" si="31"/>
        <v>647.04613000000063</v>
      </c>
      <c r="BJ27" s="28">
        <f t="shared" si="32"/>
        <v>5.3576934054698313</v>
      </c>
      <c r="BK27" s="29">
        <v>9590.4373000000014</v>
      </c>
      <c r="BL27" s="29">
        <f>[1]Лист1!AVY29/1000</f>
        <v>2934.2002599999996</v>
      </c>
      <c r="BM27" s="28">
        <f t="shared" si="33"/>
        <v>-6656.2370400000018</v>
      </c>
      <c r="BN27" s="28">
        <f t="shared" si="41"/>
        <v>-69.40493777066871</v>
      </c>
      <c r="BO27" s="29">
        <v>1966.4974299999999</v>
      </c>
      <c r="BP27" s="29">
        <f>[1]Лист1!BGX29/1000</f>
        <v>2230.4199399999998</v>
      </c>
      <c r="BQ27" s="28">
        <f t="shared" si="34"/>
        <v>263.92250999999987</v>
      </c>
      <c r="BR27" s="28">
        <f t="shared" si="35"/>
        <v>13.420943550381352</v>
      </c>
      <c r="BS27" s="29">
        <v>543.04499999999996</v>
      </c>
      <c r="BT27" s="29">
        <f>[1]Лист1!BYU29/1000</f>
        <v>259.85009000000002</v>
      </c>
      <c r="BU27" s="28">
        <f t="shared" si="36"/>
        <v>-283.19490999999994</v>
      </c>
      <c r="BV27" s="28">
        <f>BT27/BS27*100-100</f>
        <v>-52.149436971153392</v>
      </c>
      <c r="BW27" s="27">
        <v>259990.97404</v>
      </c>
      <c r="BX27" s="27">
        <f>[1]Лист1!CBM29/1000</f>
        <v>322657.82808999997</v>
      </c>
      <c r="BY27" s="28">
        <f t="shared" si="37"/>
        <v>62666.854049999965</v>
      </c>
      <c r="BZ27" s="28">
        <f t="shared" si="38"/>
        <v>24.103472930702026</v>
      </c>
      <c r="CA27" s="27">
        <v>402161.76458999998</v>
      </c>
      <c r="CB27" s="27">
        <f t="shared" si="3"/>
        <v>471748.49230999994</v>
      </c>
      <c r="CC27" s="28">
        <f t="shared" si="39"/>
        <v>69586.727719999966</v>
      </c>
      <c r="CD27" s="28">
        <f t="shared" si="40"/>
        <v>17.303168487671371</v>
      </c>
      <c r="CF27" s="10"/>
      <c r="CG27" s="10"/>
      <c r="CH27" s="12"/>
      <c r="CI27" s="12"/>
    </row>
    <row r="28" spans="1:87" ht="17.100000000000001" customHeight="1">
      <c r="A28" s="25">
        <v>24</v>
      </c>
      <c r="B28" s="11" t="s">
        <v>55</v>
      </c>
      <c r="C28" s="27">
        <v>66666.353400000007</v>
      </c>
      <c r="D28" s="27">
        <f t="shared" si="0"/>
        <v>75344.515729999985</v>
      </c>
      <c r="E28" s="28">
        <f t="shared" si="4"/>
        <v>8678.1623299999774</v>
      </c>
      <c r="F28" s="28">
        <f t="shared" si="5"/>
        <v>13.01730466331459</v>
      </c>
      <c r="G28" s="27">
        <v>61132.806170000003</v>
      </c>
      <c r="H28" s="27">
        <f t="shared" si="1"/>
        <v>69857.142829999982</v>
      </c>
      <c r="I28" s="28">
        <f t="shared" si="6"/>
        <v>8724.336659999979</v>
      </c>
      <c r="J28" s="28">
        <f t="shared" si="7"/>
        <v>14.271120870419509</v>
      </c>
      <c r="K28" s="29">
        <v>42873.095890000004</v>
      </c>
      <c r="L28" s="29">
        <f>[1]Лист1!AL30/1000</f>
        <v>46433.358719999997</v>
      </c>
      <c r="M28" s="28">
        <f t="shared" si="8"/>
        <v>3560.2628299999924</v>
      </c>
      <c r="N28" s="28">
        <f t="shared" si="9"/>
        <v>8.3041888067393046</v>
      </c>
      <c r="O28" s="29">
        <v>9848.8026399999999</v>
      </c>
      <c r="P28" s="29">
        <f>[1]Лист1!BU30/1000</f>
        <v>11404.57523</v>
      </c>
      <c r="Q28" s="28">
        <f t="shared" si="10"/>
        <v>1555.7725900000005</v>
      </c>
      <c r="R28" s="28">
        <f t="shared" si="11"/>
        <v>15.796565804673307</v>
      </c>
      <c r="S28" s="29">
        <v>2441.78559</v>
      </c>
      <c r="T28" s="29">
        <f>[1]Лист1!FQ30/1000</f>
        <v>2278.4625499999997</v>
      </c>
      <c r="U28" s="28">
        <f t="shared" si="12"/>
        <v>-163.32304000000022</v>
      </c>
      <c r="V28" s="28">
        <f t="shared" si="13"/>
        <v>-6.6886724480997657</v>
      </c>
      <c r="W28" s="29">
        <v>4065.5906600000003</v>
      </c>
      <c r="X28" s="29">
        <f>[1]Лист1!GF30/1000</f>
        <v>6144.9757199999995</v>
      </c>
      <c r="Y28" s="28">
        <f t="shared" si="14"/>
        <v>2079.3850599999992</v>
      </c>
      <c r="Z28" s="28">
        <f t="shared" si="15"/>
        <v>51.145952307948278</v>
      </c>
      <c r="AA28" s="29">
        <v>33.906999999999996</v>
      </c>
      <c r="AB28" s="29">
        <f>[1]Лист1!GU30/1000</f>
        <v>2.66093</v>
      </c>
      <c r="AC28" s="28">
        <f t="shared" si="16"/>
        <v>-31.246069999999996</v>
      </c>
      <c r="AD28" s="28">
        <f t="shared" si="17"/>
        <v>-92.152269442887899</v>
      </c>
      <c r="AE28" s="29">
        <v>135.83629999999999</v>
      </c>
      <c r="AF28" s="29">
        <f>[1]Лист1!HO30/1000</f>
        <v>471.49803000000003</v>
      </c>
      <c r="AG28" s="28">
        <f t="shared" si="18"/>
        <v>335.66173000000003</v>
      </c>
      <c r="AH28" s="28" t="s">
        <v>89</v>
      </c>
      <c r="AI28" s="30">
        <v>1421.6318700000002</v>
      </c>
      <c r="AJ28" s="30">
        <f>[1]Лист1!KB30/1000</f>
        <v>2629.2087999999999</v>
      </c>
      <c r="AK28" s="28">
        <f t="shared" si="20"/>
        <v>1207.5769299999997</v>
      </c>
      <c r="AL28" s="28">
        <f t="shared" si="21"/>
        <v>84.943012004929187</v>
      </c>
      <c r="AM28" s="29">
        <v>312.15621999999996</v>
      </c>
      <c r="AN28" s="29">
        <f>[1]Лист1!ND30/1000</f>
        <v>492.40285</v>
      </c>
      <c r="AO28" s="28">
        <f t="shared" si="22"/>
        <v>180.24663000000004</v>
      </c>
      <c r="AP28" s="28">
        <f t="shared" si="23"/>
        <v>57.742443831489283</v>
      </c>
      <c r="AQ28" s="29">
        <v>0</v>
      </c>
      <c r="AR28" s="29">
        <f>[1]Лист1!TH30/1000</f>
        <v>0</v>
      </c>
      <c r="AS28" s="28">
        <f t="shared" si="2"/>
        <v>0</v>
      </c>
      <c r="AT28" s="28"/>
      <c r="AU28" s="27">
        <v>5533.547230000001</v>
      </c>
      <c r="AV28" s="27">
        <f t="shared" si="24"/>
        <v>5487.3729000000003</v>
      </c>
      <c r="AW28" s="28">
        <f t="shared" si="25"/>
        <v>-46.174330000000737</v>
      </c>
      <c r="AX28" s="28">
        <f t="shared" si="26"/>
        <v>-0.83444358710210054</v>
      </c>
      <c r="AY28" s="29">
        <v>2284.4007000000001</v>
      </c>
      <c r="AZ28" s="29">
        <f>[1]Лист1!ZB30/1000</f>
        <v>2467.6357200000002</v>
      </c>
      <c r="BA28" s="28">
        <f t="shared" si="27"/>
        <v>183.23502000000008</v>
      </c>
      <c r="BB28" s="28">
        <f t="shared" si="28"/>
        <v>8.0211418250747357</v>
      </c>
      <c r="BC28" s="29">
        <v>164.79485</v>
      </c>
      <c r="BD28" s="29">
        <f>[1]Лист1!AKP30/1000</f>
        <v>43.05097</v>
      </c>
      <c r="BE28" s="28">
        <f t="shared" si="29"/>
        <v>-121.74387999999999</v>
      </c>
      <c r="BF28" s="28">
        <f t="shared" si="30"/>
        <v>-73.876022217927314</v>
      </c>
      <c r="BG28" s="29">
        <v>2278.5222400000002</v>
      </c>
      <c r="BH28" s="29">
        <f>[1]Лист1!APZ30/1000</f>
        <v>2105.4116099999997</v>
      </c>
      <c r="BI28" s="28">
        <f t="shared" si="31"/>
        <v>-173.11063000000058</v>
      </c>
      <c r="BJ28" s="28">
        <f t="shared" si="32"/>
        <v>-7.5974957347794287</v>
      </c>
      <c r="BK28" s="29">
        <v>213.4759</v>
      </c>
      <c r="BL28" s="29">
        <f>[1]Лист1!AVY30/1000</f>
        <v>92.930369999999996</v>
      </c>
      <c r="BM28" s="28">
        <f t="shared" si="33"/>
        <v>-120.54553</v>
      </c>
      <c r="BN28" s="28">
        <f t="shared" si="41"/>
        <v>-56.467980694776323</v>
      </c>
      <c r="BO28" s="29">
        <v>508.00443000000001</v>
      </c>
      <c r="BP28" s="29">
        <f>[1]Лист1!BGX30/1000</f>
        <v>634.76632999999993</v>
      </c>
      <c r="BQ28" s="28">
        <f t="shared" si="34"/>
        <v>126.76189999999991</v>
      </c>
      <c r="BR28" s="28">
        <f t="shared" si="35"/>
        <v>24.952912320075612</v>
      </c>
      <c r="BS28" s="29">
        <v>84.349109999999996</v>
      </c>
      <c r="BT28" s="29">
        <f>[1]Лист1!BYU30/1000</f>
        <v>143.5779</v>
      </c>
      <c r="BU28" s="28">
        <f t="shared" si="36"/>
        <v>59.228790000000004</v>
      </c>
      <c r="BV28" s="28">
        <f>BT28/BS28*100-100</f>
        <v>70.218630641153197</v>
      </c>
      <c r="BW28" s="27">
        <v>120594.86203</v>
      </c>
      <c r="BX28" s="27">
        <f>[1]Лист1!CBM30/1000</f>
        <v>160059.37257000001</v>
      </c>
      <c r="BY28" s="28">
        <f t="shared" si="37"/>
        <v>39464.510540000003</v>
      </c>
      <c r="BZ28" s="28">
        <f t="shared" si="38"/>
        <v>32.72486893362219</v>
      </c>
      <c r="CA28" s="27">
        <v>187261.21543000001</v>
      </c>
      <c r="CB28" s="27">
        <f t="shared" si="3"/>
        <v>235403.88829999999</v>
      </c>
      <c r="CC28" s="28">
        <f t="shared" si="39"/>
        <v>48142.67286999998</v>
      </c>
      <c r="CD28" s="28">
        <f t="shared" si="40"/>
        <v>25.70883285118704</v>
      </c>
      <c r="CF28" s="10"/>
      <c r="CG28" s="10"/>
      <c r="CH28" s="12"/>
      <c r="CI28" s="12"/>
    </row>
    <row r="29" spans="1:87" ht="17.100000000000001" customHeight="1">
      <c r="A29" s="25">
        <v>25</v>
      </c>
      <c r="B29" s="11" t="s">
        <v>56</v>
      </c>
      <c r="C29" s="27">
        <v>86281.818810000012</v>
      </c>
      <c r="D29" s="27">
        <f t="shared" si="0"/>
        <v>74232.92697</v>
      </c>
      <c r="E29" s="28">
        <f t="shared" si="4"/>
        <v>-12048.891840000011</v>
      </c>
      <c r="F29" s="28">
        <f t="shared" si="5"/>
        <v>-13.964577944900185</v>
      </c>
      <c r="G29" s="27">
        <v>70877.330800000011</v>
      </c>
      <c r="H29" s="27">
        <f t="shared" si="1"/>
        <v>59212.491039999994</v>
      </c>
      <c r="I29" s="28">
        <f t="shared" si="6"/>
        <v>-11664.839760000017</v>
      </c>
      <c r="J29" s="28">
        <f t="shared" si="7"/>
        <v>-16.457786471834822</v>
      </c>
      <c r="K29" s="29">
        <v>46747.094210000003</v>
      </c>
      <c r="L29" s="29">
        <f>[1]Лист1!AL31/1000</f>
        <v>40860.108329999995</v>
      </c>
      <c r="M29" s="28">
        <f t="shared" si="8"/>
        <v>-5886.9858800000075</v>
      </c>
      <c r="N29" s="28">
        <f t="shared" si="9"/>
        <v>-12.593265912003318</v>
      </c>
      <c r="O29" s="29">
        <v>4292.8710099999998</v>
      </c>
      <c r="P29" s="29">
        <f>[1]Лист1!BU31/1000</f>
        <v>4274.3515099999995</v>
      </c>
      <c r="Q29" s="28">
        <f t="shared" si="10"/>
        <v>-18.519500000000335</v>
      </c>
      <c r="R29" s="28">
        <f t="shared" si="11"/>
        <v>-0.43140126868149764</v>
      </c>
      <c r="S29" s="29">
        <v>2106.1006499999999</v>
      </c>
      <c r="T29" s="29">
        <f>[1]Лист1!FQ31/1000</f>
        <v>2721.6186400000001</v>
      </c>
      <c r="U29" s="28">
        <f t="shared" si="12"/>
        <v>615.51799000000028</v>
      </c>
      <c r="V29" s="28">
        <f t="shared" si="13"/>
        <v>29.225478373979911</v>
      </c>
      <c r="W29" s="29">
        <v>10275.88355</v>
      </c>
      <c r="X29" s="29">
        <f>[1]Лист1!GF31/1000</f>
        <v>2672.7384999999999</v>
      </c>
      <c r="Y29" s="28">
        <f t="shared" si="14"/>
        <v>-7603.145050000001</v>
      </c>
      <c r="Z29" s="28">
        <f t="shared" si="15"/>
        <v>-73.990183063139128</v>
      </c>
      <c r="AA29" s="29">
        <v>36.375</v>
      </c>
      <c r="AB29" s="29">
        <f>[1]Лист1!GU31/1000</f>
        <v>20</v>
      </c>
      <c r="AC29" s="28">
        <f t="shared" si="16"/>
        <v>-16.375</v>
      </c>
      <c r="AD29" s="28">
        <f t="shared" si="17"/>
        <v>-45.017182130584189</v>
      </c>
      <c r="AE29" s="29">
        <v>44.536760000000001</v>
      </c>
      <c r="AF29" s="29">
        <f>[1]Лист1!HO31/1000</f>
        <v>79.871619999999993</v>
      </c>
      <c r="AG29" s="28">
        <f t="shared" si="18"/>
        <v>35.334859999999992</v>
      </c>
      <c r="AH29" s="28">
        <f>AF29/AE29*100-100</f>
        <v>79.338640709382531</v>
      </c>
      <c r="AI29" s="30">
        <v>7052.9592000000002</v>
      </c>
      <c r="AJ29" s="30">
        <f>[1]Лист1!KB31/1000</f>
        <v>8126.46335</v>
      </c>
      <c r="AK29" s="28">
        <f t="shared" si="20"/>
        <v>1073.5041499999998</v>
      </c>
      <c r="AL29" s="28">
        <f t="shared" si="21"/>
        <v>15.220620445386942</v>
      </c>
      <c r="AM29" s="29">
        <v>321.51042000000001</v>
      </c>
      <c r="AN29" s="29">
        <f>[1]Лист1!ND31/1000</f>
        <v>457.33909</v>
      </c>
      <c r="AO29" s="28">
        <f t="shared" si="22"/>
        <v>135.82866999999999</v>
      </c>
      <c r="AP29" s="28">
        <f t="shared" si="23"/>
        <v>42.247050655465529</v>
      </c>
      <c r="AQ29" s="29">
        <v>0</v>
      </c>
      <c r="AR29" s="29">
        <f>[1]Лист1!TH31/1000</f>
        <v>0</v>
      </c>
      <c r="AS29" s="28">
        <f t="shared" si="2"/>
        <v>0</v>
      </c>
      <c r="AT29" s="28"/>
      <c r="AU29" s="27">
        <v>15404.488009999999</v>
      </c>
      <c r="AV29" s="27">
        <f t="shared" si="24"/>
        <v>15020.435930000001</v>
      </c>
      <c r="AW29" s="28">
        <f t="shared" si="25"/>
        <v>-384.05207999999766</v>
      </c>
      <c r="AX29" s="28">
        <f t="shared" si="26"/>
        <v>-2.4931181078571711</v>
      </c>
      <c r="AY29" s="29">
        <v>5216.2405199999994</v>
      </c>
      <c r="AZ29" s="29">
        <f>[1]Лист1!ZB31/1000</f>
        <v>6844.1829200000002</v>
      </c>
      <c r="BA29" s="28">
        <f t="shared" si="27"/>
        <v>1627.9424000000008</v>
      </c>
      <c r="BB29" s="28">
        <f t="shared" si="28"/>
        <v>31.209113033767863</v>
      </c>
      <c r="BC29" s="29">
        <v>2564.9529600000001</v>
      </c>
      <c r="BD29" s="29">
        <f>[1]Лист1!AKP31/1000</f>
        <v>174.69114999999999</v>
      </c>
      <c r="BE29" s="28">
        <f t="shared" si="29"/>
        <v>-2390.26181</v>
      </c>
      <c r="BF29" s="28">
        <f t="shared" si="30"/>
        <v>-93.189303947312936</v>
      </c>
      <c r="BG29" s="29">
        <v>6101.5970199999992</v>
      </c>
      <c r="BH29" s="29">
        <f>[1]Лист1!APZ31/1000</f>
        <v>6902.1052800000007</v>
      </c>
      <c r="BI29" s="28">
        <f t="shared" si="31"/>
        <v>800.50826000000143</v>
      </c>
      <c r="BJ29" s="28">
        <f t="shared" si="32"/>
        <v>13.119651418736296</v>
      </c>
      <c r="BK29" s="29">
        <v>618.80603000000008</v>
      </c>
      <c r="BL29" s="29">
        <f>[1]Лист1!AVY31/1000</f>
        <v>351.97991999999999</v>
      </c>
      <c r="BM29" s="28">
        <f t="shared" si="33"/>
        <v>-266.82611000000009</v>
      </c>
      <c r="BN29" s="28">
        <f t="shared" si="41"/>
        <v>-43.119507093361719</v>
      </c>
      <c r="BO29" s="29">
        <v>897.70881999999995</v>
      </c>
      <c r="BP29" s="29">
        <f>[1]Лист1!BGX31/1000</f>
        <v>758.66304000000002</v>
      </c>
      <c r="BQ29" s="28">
        <f t="shared" si="34"/>
        <v>-139.04577999999992</v>
      </c>
      <c r="BR29" s="28">
        <f t="shared" si="35"/>
        <v>-15.488962222739431</v>
      </c>
      <c r="BS29" s="29">
        <v>5.1826600000000003</v>
      </c>
      <c r="BT29" s="29">
        <f>[1]Лист1!BYU31/1000</f>
        <v>-11.18638</v>
      </c>
      <c r="BU29" s="28">
        <f t="shared" si="36"/>
        <v>-16.369039999999998</v>
      </c>
      <c r="BV29" s="28"/>
      <c r="BW29" s="27">
        <v>90412.575949999999</v>
      </c>
      <c r="BX29" s="27">
        <f>[1]Лист1!CBM31/1000</f>
        <v>102005.84784999999</v>
      </c>
      <c r="BY29" s="28">
        <f t="shared" si="37"/>
        <v>11593.271899999992</v>
      </c>
      <c r="BZ29" s="28">
        <f t="shared" si="38"/>
        <v>12.822632004657521</v>
      </c>
      <c r="CA29" s="27">
        <v>176694.39476</v>
      </c>
      <c r="CB29" s="27">
        <f t="shared" si="3"/>
        <v>176238.77481999999</v>
      </c>
      <c r="CC29" s="28">
        <f t="shared" si="39"/>
        <v>-455.61994000000414</v>
      </c>
      <c r="CD29" s="28">
        <f t="shared" si="40"/>
        <v>-0.25785760811419323</v>
      </c>
      <c r="CF29" s="10"/>
      <c r="CG29" s="10"/>
      <c r="CH29" s="12"/>
      <c r="CI29" s="12"/>
    </row>
    <row r="30" spans="1:87" ht="17.100000000000001" customHeight="1">
      <c r="A30" s="25">
        <v>26</v>
      </c>
      <c r="B30" s="11" t="s">
        <v>57</v>
      </c>
      <c r="C30" s="27">
        <v>188491.90445</v>
      </c>
      <c r="D30" s="27">
        <f t="shared" si="0"/>
        <v>167796.40799000001</v>
      </c>
      <c r="E30" s="28">
        <f t="shared" si="4"/>
        <v>-20695.496459999995</v>
      </c>
      <c r="F30" s="28">
        <f t="shared" si="5"/>
        <v>-10.979514754433268</v>
      </c>
      <c r="G30" s="27">
        <v>155634.94383999999</v>
      </c>
      <c r="H30" s="27">
        <f t="shared" si="1"/>
        <v>132547.44273000001</v>
      </c>
      <c r="I30" s="28">
        <f t="shared" si="6"/>
        <v>-23087.501109999983</v>
      </c>
      <c r="J30" s="28">
        <f t="shared" si="7"/>
        <v>-14.834394217878867</v>
      </c>
      <c r="K30" s="29">
        <v>94636.679239999998</v>
      </c>
      <c r="L30" s="29">
        <f>[1]Лист1!AL32/1000</f>
        <v>89433.544180000012</v>
      </c>
      <c r="M30" s="28">
        <f t="shared" si="8"/>
        <v>-5203.135059999986</v>
      </c>
      <c r="N30" s="28">
        <f t="shared" si="9"/>
        <v>-5.4980110267867275</v>
      </c>
      <c r="O30" s="29">
        <v>5486.8978099999995</v>
      </c>
      <c r="P30" s="29">
        <f>[1]Лист1!BU32/1000</f>
        <v>5471.2782999999999</v>
      </c>
      <c r="Q30" s="28">
        <f t="shared" si="10"/>
        <v>-15.619509999999536</v>
      </c>
      <c r="R30" s="28">
        <f t="shared" si="11"/>
        <v>-0.28466923461802196</v>
      </c>
      <c r="S30" s="29">
        <v>5328.5029100000002</v>
      </c>
      <c r="T30" s="29">
        <f>[1]Лист1!FQ32/1000</f>
        <v>5391.8841500000008</v>
      </c>
      <c r="U30" s="28">
        <f t="shared" si="12"/>
        <v>63.381240000000616</v>
      </c>
      <c r="V30" s="28">
        <f t="shared" si="13"/>
        <v>1.1894755632215777</v>
      </c>
      <c r="W30" s="29">
        <v>1838.2799299999999</v>
      </c>
      <c r="X30" s="29">
        <f>[1]Лист1!GF32/1000</f>
        <v>1939.7617399999999</v>
      </c>
      <c r="Y30" s="28">
        <f t="shared" si="14"/>
        <v>101.48181</v>
      </c>
      <c r="Z30" s="28">
        <f t="shared" si="15"/>
        <v>5.5204764162332935</v>
      </c>
      <c r="AA30" s="29">
        <v>5</v>
      </c>
      <c r="AB30" s="29">
        <f>[1]Лист1!GU32/1000</f>
        <v>14.81</v>
      </c>
      <c r="AC30" s="28">
        <f t="shared" si="16"/>
        <v>9.81</v>
      </c>
      <c r="AD30" s="28" t="s">
        <v>74</v>
      </c>
      <c r="AE30" s="29">
        <v>351.29192999999998</v>
      </c>
      <c r="AF30" s="29">
        <f>[1]Лист1!HO32/1000</f>
        <v>368.38679999999999</v>
      </c>
      <c r="AG30" s="28">
        <f t="shared" si="18"/>
        <v>17.094870000000014</v>
      </c>
      <c r="AH30" s="28">
        <f t="shared" si="19"/>
        <v>4.8662859975177923</v>
      </c>
      <c r="AI30" s="30">
        <v>46154.417000000001</v>
      </c>
      <c r="AJ30" s="30">
        <f>[1]Лист1!KB32/1000</f>
        <v>27808.681829999998</v>
      </c>
      <c r="AK30" s="28">
        <f t="shared" si="20"/>
        <v>-18345.735170000004</v>
      </c>
      <c r="AL30" s="28">
        <f t="shared" si="21"/>
        <v>-39.748601244383622</v>
      </c>
      <c r="AM30" s="29">
        <v>1833.87572</v>
      </c>
      <c r="AN30" s="29">
        <f>[1]Лист1!ND32/1000</f>
        <v>2119.09573</v>
      </c>
      <c r="AO30" s="28">
        <f t="shared" si="22"/>
        <v>285.22001</v>
      </c>
      <c r="AP30" s="28">
        <f t="shared" si="23"/>
        <v>15.552853821522874</v>
      </c>
      <c r="AQ30" s="29">
        <v>-6.9999999999999999E-4</v>
      </c>
      <c r="AR30" s="29">
        <f>[1]Лист1!TH32/1000</f>
        <v>0</v>
      </c>
      <c r="AS30" s="28">
        <f t="shared" si="2"/>
        <v>6.9999999999999999E-4</v>
      </c>
      <c r="AT30" s="28"/>
      <c r="AU30" s="27">
        <v>32856.960610000002</v>
      </c>
      <c r="AV30" s="27">
        <f t="shared" si="24"/>
        <v>35248.965259999997</v>
      </c>
      <c r="AW30" s="28">
        <f t="shared" si="25"/>
        <v>2392.0046499999953</v>
      </c>
      <c r="AX30" s="28">
        <f t="shared" si="26"/>
        <v>7.2800545321041881</v>
      </c>
      <c r="AY30" s="29">
        <v>17663.358110000001</v>
      </c>
      <c r="AZ30" s="29">
        <f>[1]Лист1!ZB32/1000</f>
        <v>22560.626609999999</v>
      </c>
      <c r="BA30" s="28">
        <f t="shared" si="27"/>
        <v>4897.2684999999983</v>
      </c>
      <c r="BB30" s="28">
        <f t="shared" si="28"/>
        <v>27.725580093557852</v>
      </c>
      <c r="BC30" s="29">
        <v>1031.59176</v>
      </c>
      <c r="BD30" s="29">
        <f>[1]Лист1!AKP32/1000</f>
        <v>1542.6413799999998</v>
      </c>
      <c r="BE30" s="28">
        <f t="shared" si="29"/>
        <v>511.04961999999978</v>
      </c>
      <c r="BF30" s="28">
        <f t="shared" si="30"/>
        <v>49.539909081863925</v>
      </c>
      <c r="BG30" s="29">
        <v>7923.2625499999995</v>
      </c>
      <c r="BH30" s="29">
        <f>[1]Лист1!APZ32/1000</f>
        <v>8309.3174299999991</v>
      </c>
      <c r="BI30" s="28">
        <f t="shared" si="31"/>
        <v>386.05487999999968</v>
      </c>
      <c r="BJ30" s="28">
        <f t="shared" si="32"/>
        <v>4.8724231661362722</v>
      </c>
      <c r="BK30" s="29">
        <v>3599.43615</v>
      </c>
      <c r="BL30" s="29">
        <f>[1]Лист1!AVY32/1000</f>
        <v>1450.8491999999999</v>
      </c>
      <c r="BM30" s="28">
        <f t="shared" si="33"/>
        <v>-2148.5869499999999</v>
      </c>
      <c r="BN30" s="28">
        <f t="shared" si="41"/>
        <v>-59.692320142975731</v>
      </c>
      <c r="BO30" s="29">
        <v>2645.72633</v>
      </c>
      <c r="BP30" s="29">
        <f>[1]Лист1!BGX32/1000</f>
        <v>1390.51224</v>
      </c>
      <c r="BQ30" s="28">
        <f t="shared" si="34"/>
        <v>-1255.2140899999999</v>
      </c>
      <c r="BR30" s="28">
        <f t="shared" si="35"/>
        <v>-47.443081159493914</v>
      </c>
      <c r="BS30" s="29">
        <v>-6.4142900000000003</v>
      </c>
      <c r="BT30" s="29">
        <f>[1]Лист1!BYU32/1000</f>
        <v>-4.9816000000000003</v>
      </c>
      <c r="BU30" s="28">
        <f t="shared" si="36"/>
        <v>1.43269</v>
      </c>
      <c r="BV30" s="28">
        <f>BT30/BS30*100-100</f>
        <v>-22.335909352399099</v>
      </c>
      <c r="BW30" s="27">
        <v>161355.21143</v>
      </c>
      <c r="BX30" s="27">
        <f>[1]Лист1!CBM32/1000</f>
        <v>209438.61129</v>
      </c>
      <c r="BY30" s="28">
        <f t="shared" si="37"/>
        <v>48083.399860000005</v>
      </c>
      <c r="BZ30" s="28">
        <f t="shared" si="38"/>
        <v>29.799719162377215</v>
      </c>
      <c r="CA30" s="27">
        <v>349847.11588</v>
      </c>
      <c r="CB30" s="27">
        <f t="shared" si="3"/>
        <v>377235.01928000001</v>
      </c>
      <c r="CC30" s="28">
        <f t="shared" si="39"/>
        <v>27387.90340000001</v>
      </c>
      <c r="CD30" s="28">
        <f t="shared" si="40"/>
        <v>7.8285348533198231</v>
      </c>
      <c r="CF30" s="10"/>
      <c r="CG30" s="10"/>
      <c r="CH30" s="12"/>
      <c r="CI30" s="12"/>
    </row>
    <row r="31" spans="1:87" ht="17.100000000000001" customHeight="1">
      <c r="A31" s="25">
        <v>27</v>
      </c>
      <c r="B31" s="11" t="s">
        <v>58</v>
      </c>
      <c r="C31" s="27">
        <v>96561.412880000003</v>
      </c>
      <c r="D31" s="27">
        <f t="shared" si="0"/>
        <v>96702.607640000002</v>
      </c>
      <c r="E31" s="28">
        <f t="shared" si="4"/>
        <v>141.1947599999985</v>
      </c>
      <c r="F31" s="28">
        <f t="shared" si="5"/>
        <v>0.14622275688473962</v>
      </c>
      <c r="G31" s="27">
        <v>81928.459190000009</v>
      </c>
      <c r="H31" s="27">
        <f t="shared" si="1"/>
        <v>88083.178979999997</v>
      </c>
      <c r="I31" s="28">
        <f t="shared" si="6"/>
        <v>6154.7197899999883</v>
      </c>
      <c r="J31" s="28">
        <f t="shared" si="7"/>
        <v>7.512309948032339</v>
      </c>
      <c r="K31" s="29">
        <v>55803.552320000003</v>
      </c>
      <c r="L31" s="29">
        <f>[1]Лист1!AL33/1000</f>
        <v>56424.674749999998</v>
      </c>
      <c r="M31" s="28">
        <f t="shared" si="8"/>
        <v>621.1224299999958</v>
      </c>
      <c r="N31" s="28">
        <f t="shared" si="9"/>
        <v>1.1130517756974001</v>
      </c>
      <c r="O31" s="29">
        <v>6397.1194500000001</v>
      </c>
      <c r="P31" s="29">
        <f>[1]Лист1!BU33/1000</f>
        <v>6376.40308</v>
      </c>
      <c r="Q31" s="28">
        <f t="shared" si="10"/>
        <v>-20.716370000000097</v>
      </c>
      <c r="R31" s="28">
        <f t="shared" si="11"/>
        <v>-0.32383903664640457</v>
      </c>
      <c r="S31" s="29">
        <v>3834.8172000000004</v>
      </c>
      <c r="T31" s="29">
        <f>[1]Лист1!FQ33/1000</f>
        <v>3696.04619</v>
      </c>
      <c r="U31" s="28">
        <f t="shared" si="12"/>
        <v>-138.77101000000039</v>
      </c>
      <c r="V31" s="28">
        <f t="shared" si="13"/>
        <v>-3.6187125164662461</v>
      </c>
      <c r="W31" s="29">
        <v>7267.64696</v>
      </c>
      <c r="X31" s="29">
        <f>[1]Лист1!GF33/1000</f>
        <v>13337.234960000002</v>
      </c>
      <c r="Y31" s="28">
        <f t="shared" si="14"/>
        <v>6069.5880000000016</v>
      </c>
      <c r="Z31" s="28">
        <f t="shared" si="15"/>
        <v>83.51517394014968</v>
      </c>
      <c r="AA31" s="29">
        <v>504.92409999999995</v>
      </c>
      <c r="AB31" s="29">
        <f>[1]Лист1!GU33/1000</f>
        <v>442.04572999999999</v>
      </c>
      <c r="AC31" s="28">
        <f t="shared" si="16"/>
        <v>-62.878369999999961</v>
      </c>
      <c r="AD31" s="28">
        <f t="shared" si="17"/>
        <v>-12.453034030263154</v>
      </c>
      <c r="AE31" s="29">
        <v>99.906320000000008</v>
      </c>
      <c r="AF31" s="29">
        <f>[1]Лист1!HO33/1000</f>
        <v>62.851529999999997</v>
      </c>
      <c r="AG31" s="28">
        <f t="shared" si="18"/>
        <v>-37.054790000000011</v>
      </c>
      <c r="AH31" s="28">
        <f t="shared" si="19"/>
        <v>-37.089535476834712</v>
      </c>
      <c r="AI31" s="30">
        <v>7494.31628</v>
      </c>
      <c r="AJ31" s="30">
        <f>[1]Лист1!KB33/1000</f>
        <v>6708.2807499999999</v>
      </c>
      <c r="AK31" s="28">
        <f t="shared" si="20"/>
        <v>-786.03553000000011</v>
      </c>
      <c r="AL31" s="28">
        <f t="shared" si="21"/>
        <v>-10.488422167312109</v>
      </c>
      <c r="AM31" s="29">
        <v>526.17656000000011</v>
      </c>
      <c r="AN31" s="29">
        <f>[1]Лист1!ND33/1000</f>
        <v>1035.6419900000001</v>
      </c>
      <c r="AO31" s="28">
        <f t="shared" si="22"/>
        <v>509.46542999999997</v>
      </c>
      <c r="AP31" s="28">
        <f t="shared" si="23"/>
        <v>96.824045145606618</v>
      </c>
      <c r="AQ31" s="29">
        <v>0</v>
      </c>
      <c r="AR31" s="29">
        <f>[1]Лист1!TH33/1000</f>
        <v>0</v>
      </c>
      <c r="AS31" s="28">
        <f t="shared" si="2"/>
        <v>0</v>
      </c>
      <c r="AT31" s="28"/>
      <c r="AU31" s="27">
        <v>14632.95369</v>
      </c>
      <c r="AV31" s="27">
        <f t="shared" si="24"/>
        <v>8619.4286599999996</v>
      </c>
      <c r="AW31" s="28">
        <f t="shared" si="25"/>
        <v>-6013.5250300000007</v>
      </c>
      <c r="AX31" s="28">
        <f t="shared" si="26"/>
        <v>-41.095770255253242</v>
      </c>
      <c r="AY31" s="29">
        <v>2054.0650000000001</v>
      </c>
      <c r="AZ31" s="29">
        <f>[1]Лист1!ZB33/1000</f>
        <v>1756.1412800000001</v>
      </c>
      <c r="BA31" s="28">
        <f t="shared" si="27"/>
        <v>-297.92372</v>
      </c>
      <c r="BB31" s="28">
        <f t="shared" si="28"/>
        <v>-14.504103813657309</v>
      </c>
      <c r="BC31" s="29">
        <v>180.72038000000001</v>
      </c>
      <c r="BD31" s="29">
        <f>[1]Лист1!AKP33/1000</f>
        <v>109.00405000000001</v>
      </c>
      <c r="BE31" s="28">
        <f t="shared" si="29"/>
        <v>-71.716329999999999</v>
      </c>
      <c r="BF31" s="28">
        <f t="shared" si="30"/>
        <v>-39.683587429375699</v>
      </c>
      <c r="BG31" s="29">
        <v>2622.2711300000001</v>
      </c>
      <c r="BH31" s="29">
        <f>[1]Лист1!APZ33/1000</f>
        <v>3282.8742999999999</v>
      </c>
      <c r="BI31" s="28">
        <f t="shared" si="31"/>
        <v>660.60316999999986</v>
      </c>
      <c r="BJ31" s="28">
        <f t="shared" si="32"/>
        <v>25.192023907916791</v>
      </c>
      <c r="BK31" s="29">
        <v>8715.8775900000001</v>
      </c>
      <c r="BL31" s="29">
        <f>[1]Лист1!AVY33/1000</f>
        <v>908.04442000000006</v>
      </c>
      <c r="BM31" s="28">
        <f t="shared" si="33"/>
        <v>-7807.8331699999999</v>
      </c>
      <c r="BN31" s="28">
        <f t="shared" si="41"/>
        <v>-89.581721282526644</v>
      </c>
      <c r="BO31" s="29">
        <v>957.93532999999991</v>
      </c>
      <c r="BP31" s="29">
        <f>[1]Лист1!BGX33/1000</f>
        <v>1188.32898</v>
      </c>
      <c r="BQ31" s="28">
        <f t="shared" si="34"/>
        <v>230.39365000000009</v>
      </c>
      <c r="BR31" s="28">
        <f t="shared" si="35"/>
        <v>24.051065117308084</v>
      </c>
      <c r="BS31" s="29">
        <v>102.08426</v>
      </c>
      <c r="BT31" s="29">
        <f>[1]Лист1!BYU33/1000</f>
        <v>1375.0356299999999</v>
      </c>
      <c r="BU31" s="28">
        <f t="shared" si="36"/>
        <v>1272.9513699999998</v>
      </c>
      <c r="BV31" s="28" t="s">
        <v>102</v>
      </c>
      <c r="BW31" s="27">
        <v>129221.94291</v>
      </c>
      <c r="BX31" s="27">
        <f>[1]Лист1!CBM33/1000</f>
        <v>136420.51533000002</v>
      </c>
      <c r="BY31" s="28">
        <f t="shared" si="37"/>
        <v>7198.5724200000259</v>
      </c>
      <c r="BZ31" s="28">
        <f t="shared" si="38"/>
        <v>5.5707043694689418</v>
      </c>
      <c r="CA31" s="27">
        <v>225783.35579</v>
      </c>
      <c r="CB31" s="27">
        <f t="shared" si="3"/>
        <v>233123.12297000003</v>
      </c>
      <c r="CC31" s="28">
        <f t="shared" si="39"/>
        <v>7339.7671800000244</v>
      </c>
      <c r="CD31" s="28">
        <f t="shared" si="40"/>
        <v>3.2508008193600944</v>
      </c>
      <c r="CF31" s="10"/>
      <c r="CG31" s="10"/>
      <c r="CH31" s="12"/>
      <c r="CI31" s="12"/>
    </row>
    <row r="32" spans="1:87" ht="17.100000000000001" customHeight="1">
      <c r="A32" s="25">
        <v>28</v>
      </c>
      <c r="B32" s="11" t="s">
        <v>59</v>
      </c>
      <c r="C32" s="27">
        <v>191492.14413000003</v>
      </c>
      <c r="D32" s="27">
        <f t="shared" si="0"/>
        <v>215187.67010000005</v>
      </c>
      <c r="E32" s="28">
        <f t="shared" si="4"/>
        <v>23695.525970000017</v>
      </c>
      <c r="F32" s="28">
        <f t="shared" si="5"/>
        <v>12.374150426721229</v>
      </c>
      <c r="G32" s="27">
        <v>160188.24816000002</v>
      </c>
      <c r="H32" s="27">
        <f t="shared" si="1"/>
        <v>186054.47737000004</v>
      </c>
      <c r="I32" s="28">
        <f t="shared" si="6"/>
        <v>25866.22921000002</v>
      </c>
      <c r="J32" s="28">
        <f t="shared" si="7"/>
        <v>16.147395022488894</v>
      </c>
      <c r="K32" s="29">
        <v>127706.27248</v>
      </c>
      <c r="L32" s="29">
        <f>[1]Лист1!AL34/1000</f>
        <v>155172.64399000001</v>
      </c>
      <c r="M32" s="28">
        <f t="shared" si="8"/>
        <v>27466.371510000012</v>
      </c>
      <c r="N32" s="28">
        <f t="shared" si="9"/>
        <v>21.507456898251817</v>
      </c>
      <c r="O32" s="29">
        <v>4827.2427099999995</v>
      </c>
      <c r="P32" s="29">
        <f>[1]Лист1!BU34/1000</f>
        <v>5171.3710300000002</v>
      </c>
      <c r="Q32" s="28">
        <f t="shared" si="10"/>
        <v>344.12832000000071</v>
      </c>
      <c r="R32" s="28">
        <f t="shared" si="11"/>
        <v>7.1288795835169623</v>
      </c>
      <c r="S32" s="29">
        <v>8141.1974600000003</v>
      </c>
      <c r="T32" s="29">
        <f>[1]Лист1!FQ34/1000</f>
        <v>7459.7038499999999</v>
      </c>
      <c r="U32" s="28">
        <f t="shared" si="12"/>
        <v>-681.49361000000044</v>
      </c>
      <c r="V32" s="28">
        <f t="shared" si="13"/>
        <v>-8.3709259399292364</v>
      </c>
      <c r="W32" s="29">
        <v>3436.8277799999996</v>
      </c>
      <c r="X32" s="29">
        <f>[1]Лист1!GF34/1000</f>
        <v>4512.3577100000002</v>
      </c>
      <c r="Y32" s="28">
        <f t="shared" si="14"/>
        <v>1075.5299300000006</v>
      </c>
      <c r="Z32" s="28">
        <f t="shared" si="15"/>
        <v>31.294263164970118</v>
      </c>
      <c r="AA32" s="29">
        <v>405.87283000000002</v>
      </c>
      <c r="AB32" s="29">
        <f>[1]Лист1!GU34/1000</f>
        <v>318.16419999999999</v>
      </c>
      <c r="AC32" s="28">
        <f t="shared" si="16"/>
        <v>-87.708630000000028</v>
      </c>
      <c r="AD32" s="28">
        <f t="shared" si="17"/>
        <v>-21.609879626581559</v>
      </c>
      <c r="AE32" s="29">
        <v>221.54379999999998</v>
      </c>
      <c r="AF32" s="29">
        <f>[1]Лист1!HO34/1000</f>
        <v>565.48131000000001</v>
      </c>
      <c r="AG32" s="28">
        <f t="shared" si="18"/>
        <v>343.93751000000003</v>
      </c>
      <c r="AH32" s="28" t="s">
        <v>68</v>
      </c>
      <c r="AI32" s="30">
        <v>12965.244289999999</v>
      </c>
      <c r="AJ32" s="30">
        <f>[1]Лист1!KB34/1000</f>
        <v>9210.5169100000003</v>
      </c>
      <c r="AK32" s="28">
        <f t="shared" si="20"/>
        <v>-3754.7273799999984</v>
      </c>
      <c r="AL32" s="28">
        <f t="shared" si="21"/>
        <v>-28.959943183608132</v>
      </c>
      <c r="AM32" s="29">
        <v>2482.1989199999998</v>
      </c>
      <c r="AN32" s="29">
        <f>[1]Лист1!ND34/1000</f>
        <v>3640.8464300000001</v>
      </c>
      <c r="AO32" s="28">
        <f t="shared" si="22"/>
        <v>1158.6475100000002</v>
      </c>
      <c r="AP32" s="28">
        <f t="shared" si="23"/>
        <v>46.678269846318386</v>
      </c>
      <c r="AQ32" s="29">
        <v>1.84789</v>
      </c>
      <c r="AR32" s="29">
        <f>[1]Лист1!TH34/1000</f>
        <v>3.39194</v>
      </c>
      <c r="AS32" s="28">
        <f t="shared" si="2"/>
        <v>1.5440499999999999</v>
      </c>
      <c r="AT32" s="28"/>
      <c r="AU32" s="27">
        <v>31303.895969999998</v>
      </c>
      <c r="AV32" s="27">
        <f t="shared" si="24"/>
        <v>29133.192730000002</v>
      </c>
      <c r="AW32" s="28">
        <f t="shared" si="25"/>
        <v>-2170.7032399999953</v>
      </c>
      <c r="AX32" s="28">
        <f t="shared" si="26"/>
        <v>-6.9342909971342976</v>
      </c>
      <c r="AY32" s="29">
        <v>4599.19085</v>
      </c>
      <c r="AZ32" s="29">
        <f>[1]Лист1!ZB34/1000</f>
        <v>4866.1361200000001</v>
      </c>
      <c r="BA32" s="28">
        <f t="shared" si="27"/>
        <v>266.94527000000016</v>
      </c>
      <c r="BB32" s="28">
        <f t="shared" si="28"/>
        <v>5.8041790111841038</v>
      </c>
      <c r="BC32" s="29">
        <v>1072.1729599999999</v>
      </c>
      <c r="BD32" s="29">
        <f>[1]Лист1!AKP34/1000</f>
        <v>1046.3169800000001</v>
      </c>
      <c r="BE32" s="28">
        <f t="shared" si="29"/>
        <v>-25.855979999999818</v>
      </c>
      <c r="BF32" s="28">
        <f t="shared" si="30"/>
        <v>-2.4115493455458648</v>
      </c>
      <c r="BG32" s="29">
        <v>17358.86189</v>
      </c>
      <c r="BH32" s="29">
        <f>[1]Лист1!APZ34/1000</f>
        <v>18258.336579999999</v>
      </c>
      <c r="BI32" s="28">
        <f t="shared" si="31"/>
        <v>899.4746899999991</v>
      </c>
      <c r="BJ32" s="28">
        <f t="shared" si="32"/>
        <v>5.1816455231904541</v>
      </c>
      <c r="BK32" s="29">
        <v>2200.8630200000002</v>
      </c>
      <c r="BL32" s="29">
        <f>[1]Лист1!AVY34/1000</f>
        <v>3069.54342</v>
      </c>
      <c r="BM32" s="28">
        <f t="shared" si="33"/>
        <v>868.68039999999974</v>
      </c>
      <c r="BN32" s="28">
        <f t="shared" si="41"/>
        <v>39.46998936807978</v>
      </c>
      <c r="BO32" s="29">
        <v>5473.7359000000006</v>
      </c>
      <c r="BP32" s="29">
        <f>[1]Лист1!BGX34/1000</f>
        <v>1477.9195099999999</v>
      </c>
      <c r="BQ32" s="28">
        <f t="shared" si="34"/>
        <v>-3995.8163900000009</v>
      </c>
      <c r="BR32" s="28">
        <f t="shared" si="35"/>
        <v>-72.999802383596915</v>
      </c>
      <c r="BS32" s="29">
        <v>599.07134999999994</v>
      </c>
      <c r="BT32" s="29">
        <f>[1]Лист1!BYU34/1000</f>
        <v>414.94011999999998</v>
      </c>
      <c r="BU32" s="28">
        <f t="shared" si="36"/>
        <v>-184.13122999999996</v>
      </c>
      <c r="BV32" s="28">
        <f t="shared" si="42"/>
        <v>-30.736110147814614</v>
      </c>
      <c r="BW32" s="27">
        <v>259093.21791000001</v>
      </c>
      <c r="BX32" s="27">
        <f>[1]Лист1!CBM34/1000</f>
        <v>351833.39649999997</v>
      </c>
      <c r="BY32" s="28">
        <f t="shared" si="37"/>
        <v>92740.178589999967</v>
      </c>
      <c r="BZ32" s="28">
        <f t="shared" si="38"/>
        <v>35.794135924551568</v>
      </c>
      <c r="CA32" s="27">
        <v>450585.36204000004</v>
      </c>
      <c r="CB32" s="27">
        <f t="shared" si="3"/>
        <v>567021.06660000002</v>
      </c>
      <c r="CC32" s="28">
        <f t="shared" si="39"/>
        <v>116435.70455999998</v>
      </c>
      <c r="CD32" s="28">
        <f t="shared" si="40"/>
        <v>25.840986940375487</v>
      </c>
      <c r="CF32" s="10"/>
      <c r="CG32" s="10"/>
      <c r="CH32" s="12"/>
      <c r="CI32" s="12"/>
    </row>
    <row r="33" spans="1:87" ht="17.100000000000001" customHeight="1">
      <c r="A33" s="25">
        <v>29</v>
      </c>
      <c r="B33" s="11" t="s">
        <v>60</v>
      </c>
      <c r="C33" s="27">
        <v>72438.729189999998</v>
      </c>
      <c r="D33" s="27">
        <f t="shared" si="0"/>
        <v>86129.518210000009</v>
      </c>
      <c r="E33" s="28">
        <f t="shared" si="4"/>
        <v>13690.789020000011</v>
      </c>
      <c r="F33" s="28">
        <f t="shared" si="5"/>
        <v>18.89981943787329</v>
      </c>
      <c r="G33" s="27">
        <v>61629.209560000003</v>
      </c>
      <c r="H33" s="27">
        <f t="shared" si="1"/>
        <v>76528.886630000008</v>
      </c>
      <c r="I33" s="28">
        <f t="shared" si="6"/>
        <v>14899.677070000005</v>
      </c>
      <c r="J33" s="28">
        <f t="shared" si="7"/>
        <v>24.176323493966294</v>
      </c>
      <c r="K33" s="29">
        <v>44793.570070000002</v>
      </c>
      <c r="L33" s="29">
        <f>[1]Лист1!AL35/1000</f>
        <v>51597.381630000003</v>
      </c>
      <c r="M33" s="28">
        <f t="shared" si="8"/>
        <v>6803.8115600000019</v>
      </c>
      <c r="N33" s="28">
        <f t="shared" si="9"/>
        <v>15.189259416848273</v>
      </c>
      <c r="O33" s="29">
        <v>5660.7604800000008</v>
      </c>
      <c r="P33" s="29">
        <f>[1]Лист1!BU35/1000</f>
        <v>5730.6573899999994</v>
      </c>
      <c r="Q33" s="28">
        <f t="shared" si="10"/>
        <v>69.89690999999857</v>
      </c>
      <c r="R33" s="28">
        <f t="shared" si="11"/>
        <v>1.2347618353921064</v>
      </c>
      <c r="S33" s="29">
        <v>2709.8613399999999</v>
      </c>
      <c r="T33" s="29">
        <f>[1]Лист1!FQ35/1000</f>
        <v>2415.7464500000001</v>
      </c>
      <c r="U33" s="28">
        <f t="shared" si="12"/>
        <v>-294.11488999999983</v>
      </c>
      <c r="V33" s="28">
        <f t="shared" si="13"/>
        <v>-10.853503301390305</v>
      </c>
      <c r="W33" s="29">
        <v>5851.9377400000003</v>
      </c>
      <c r="X33" s="29">
        <f>[1]Лист1!GF35/1000</f>
        <v>13429.454689999999</v>
      </c>
      <c r="Y33" s="28">
        <f t="shared" si="14"/>
        <v>7577.5169499999984</v>
      </c>
      <c r="Z33" s="28" t="s">
        <v>86</v>
      </c>
      <c r="AA33" s="29">
        <v>111.25</v>
      </c>
      <c r="AB33" s="29">
        <f>[1]Лист1!GU35/1000</f>
        <v>110</v>
      </c>
      <c r="AC33" s="28">
        <f t="shared" si="16"/>
        <v>-1.25</v>
      </c>
      <c r="AD33" s="28">
        <f t="shared" si="17"/>
        <v>-1.1235955056179847</v>
      </c>
      <c r="AE33" s="29">
        <v>50.558730000000004</v>
      </c>
      <c r="AF33" s="29">
        <f>[1]Лист1!HO35/1000</f>
        <v>58.888980000000004</v>
      </c>
      <c r="AG33" s="28">
        <f t="shared" si="18"/>
        <v>8.3302499999999995</v>
      </c>
      <c r="AH33" s="28">
        <f t="shared" si="19"/>
        <v>16.476383010411851</v>
      </c>
      <c r="AI33" s="30">
        <v>1660.3555100000001</v>
      </c>
      <c r="AJ33" s="30">
        <f>[1]Лист1!KB35/1000</f>
        <v>2220.8860600000003</v>
      </c>
      <c r="AK33" s="28">
        <f t="shared" si="20"/>
        <v>560.53055000000018</v>
      </c>
      <c r="AL33" s="28">
        <f t="shared" si="21"/>
        <v>33.75967054188294</v>
      </c>
      <c r="AM33" s="29">
        <v>790.98257999999998</v>
      </c>
      <c r="AN33" s="29">
        <f>[1]Лист1!ND35/1000</f>
        <v>737.10243000000003</v>
      </c>
      <c r="AO33" s="28">
        <f t="shared" si="22"/>
        <v>-53.880149999999958</v>
      </c>
      <c r="AP33" s="28">
        <f t="shared" si="23"/>
        <v>-6.8117998249721268</v>
      </c>
      <c r="AQ33" s="29">
        <v>-6.6890000000000005E-2</v>
      </c>
      <c r="AR33" s="29">
        <f>[1]Лист1!TH35/1000</f>
        <v>228.76900000000001</v>
      </c>
      <c r="AS33" s="28">
        <f t="shared" si="2"/>
        <v>228.83589000000001</v>
      </c>
      <c r="AT33" s="28"/>
      <c r="AU33" s="27">
        <v>10809.519629999999</v>
      </c>
      <c r="AV33" s="27">
        <f t="shared" si="24"/>
        <v>9600.6315799999993</v>
      </c>
      <c r="AW33" s="28">
        <f t="shared" si="25"/>
        <v>-1208.8880499999996</v>
      </c>
      <c r="AX33" s="28">
        <f t="shared" si="26"/>
        <v>-11.183550161146243</v>
      </c>
      <c r="AY33" s="29">
        <v>7535.0338499999998</v>
      </c>
      <c r="AZ33" s="29">
        <f>[1]Лист1!ZB35/1000</f>
        <v>2539.4002</v>
      </c>
      <c r="BA33" s="28">
        <f t="shared" si="27"/>
        <v>-4995.6336499999998</v>
      </c>
      <c r="BB33" s="28">
        <f t="shared" si="28"/>
        <v>-66.298755247131368</v>
      </c>
      <c r="BC33" s="29">
        <v>101.63521</v>
      </c>
      <c r="BD33" s="29">
        <f>[1]Лист1!AKP35/1000</f>
        <v>157.35926000000001</v>
      </c>
      <c r="BE33" s="28">
        <f t="shared" si="29"/>
        <v>55.724050000000005</v>
      </c>
      <c r="BF33" s="28">
        <f t="shared" si="30"/>
        <v>54.82750515298784</v>
      </c>
      <c r="BG33" s="29">
        <v>2366.9451400000003</v>
      </c>
      <c r="BH33" s="29">
        <f>[1]Лист1!APZ35/1000</f>
        <v>5822.8808600000002</v>
      </c>
      <c r="BI33" s="28">
        <f t="shared" si="31"/>
        <v>3455.9357199999999</v>
      </c>
      <c r="BJ33" s="28" t="s">
        <v>71</v>
      </c>
      <c r="BK33" s="29">
        <v>207.56407000000002</v>
      </c>
      <c r="BL33" s="29">
        <f>[1]Лист1!AVY35/1000</f>
        <v>331.27375999999998</v>
      </c>
      <c r="BM33" s="28">
        <f t="shared" si="33"/>
        <v>123.70968999999997</v>
      </c>
      <c r="BN33" s="28">
        <f t="shared" si="41"/>
        <v>59.600724730441044</v>
      </c>
      <c r="BO33" s="29">
        <v>580.50506999999993</v>
      </c>
      <c r="BP33" s="29">
        <f>[1]Лист1!BGX35/1000</f>
        <v>700.69608999999991</v>
      </c>
      <c r="BQ33" s="28">
        <f t="shared" si="34"/>
        <v>120.19101999999998</v>
      </c>
      <c r="BR33" s="28">
        <f t="shared" si="35"/>
        <v>20.704559910217483</v>
      </c>
      <c r="BS33" s="29">
        <v>17.836290000000002</v>
      </c>
      <c r="BT33" s="29">
        <f>[1]Лист1!BYU35/1000</f>
        <v>49.021410000000003</v>
      </c>
      <c r="BU33" s="28">
        <f t="shared" si="36"/>
        <v>31.185120000000001</v>
      </c>
      <c r="BV33" s="28" t="s">
        <v>103</v>
      </c>
      <c r="BW33" s="27">
        <v>157655.28284999999</v>
      </c>
      <c r="BX33" s="27">
        <f>[1]Лист1!CBM35/1000</f>
        <v>191196.44866999998</v>
      </c>
      <c r="BY33" s="28">
        <f t="shared" si="37"/>
        <v>33541.165819999995</v>
      </c>
      <c r="BZ33" s="28">
        <f t="shared" si="38"/>
        <v>21.275002786879327</v>
      </c>
      <c r="CA33" s="27">
        <v>230094.01204</v>
      </c>
      <c r="CB33" s="27">
        <f t="shared" si="3"/>
        <v>277325.96687999996</v>
      </c>
      <c r="CC33" s="28">
        <f t="shared" si="39"/>
        <v>47231.954839999962</v>
      </c>
      <c r="CD33" s="28">
        <f t="shared" si="40"/>
        <v>20.527242069988787</v>
      </c>
      <c r="CF33" s="10"/>
      <c r="CG33" s="10"/>
      <c r="CH33" s="12"/>
      <c r="CI33" s="12"/>
    </row>
    <row r="34" spans="1:87" ht="17.100000000000001" customHeight="1">
      <c r="A34" s="25">
        <v>30</v>
      </c>
      <c r="B34" s="11" t="s">
        <v>61</v>
      </c>
      <c r="C34" s="27">
        <v>125032.45242000002</v>
      </c>
      <c r="D34" s="27">
        <f t="shared" si="0"/>
        <v>126274.69086999999</v>
      </c>
      <c r="E34" s="28">
        <f t="shared" si="4"/>
        <v>1242.2384499999753</v>
      </c>
      <c r="F34" s="28">
        <f t="shared" si="5"/>
        <v>0.99353281964521045</v>
      </c>
      <c r="G34" s="27">
        <v>109030.44979000001</v>
      </c>
      <c r="H34" s="27">
        <f t="shared" si="1"/>
        <v>111999.88304999999</v>
      </c>
      <c r="I34" s="28">
        <f t="shared" si="6"/>
        <v>2969.4332599999761</v>
      </c>
      <c r="J34" s="28">
        <f t="shared" si="7"/>
        <v>2.7234898743601548</v>
      </c>
      <c r="K34" s="29">
        <v>86036.822090000001</v>
      </c>
      <c r="L34" s="29">
        <f>[1]Лист1!AL36/1000</f>
        <v>88614.29621</v>
      </c>
      <c r="M34" s="28">
        <f t="shared" si="8"/>
        <v>2577.4741199999989</v>
      </c>
      <c r="N34" s="28">
        <f t="shared" si="9"/>
        <v>2.9957802454672304</v>
      </c>
      <c r="O34" s="29">
        <v>3771.28359</v>
      </c>
      <c r="P34" s="29">
        <f>[1]Лист1!BU36/1000</f>
        <v>3631.3076800000003</v>
      </c>
      <c r="Q34" s="28">
        <f t="shared" si="10"/>
        <v>-139.97590999999966</v>
      </c>
      <c r="R34" s="28">
        <f t="shared" si="11"/>
        <v>-3.7116251445837207</v>
      </c>
      <c r="S34" s="29">
        <v>6349.6964500000004</v>
      </c>
      <c r="T34" s="29">
        <f>[1]Лист1!FQ36/1000</f>
        <v>6175.5995700000003</v>
      </c>
      <c r="U34" s="28">
        <f t="shared" si="12"/>
        <v>-174.09688000000006</v>
      </c>
      <c r="V34" s="28">
        <f t="shared" si="13"/>
        <v>-2.741814216961501</v>
      </c>
      <c r="W34" s="29">
        <v>5522.8520199999994</v>
      </c>
      <c r="X34" s="29">
        <f>[1]Лист1!GF36/1000</f>
        <v>9108.7130099999995</v>
      </c>
      <c r="Y34" s="28">
        <f t="shared" si="14"/>
        <v>3585.8609900000001</v>
      </c>
      <c r="Z34" s="28">
        <f t="shared" si="15"/>
        <v>64.927703603400175</v>
      </c>
      <c r="AA34" s="29">
        <v>0</v>
      </c>
      <c r="AB34" s="29">
        <f>[1]Лист1!GU36/1000</f>
        <v>29.324000000000002</v>
      </c>
      <c r="AC34" s="28">
        <f t="shared" si="16"/>
        <v>29.324000000000002</v>
      </c>
      <c r="AD34" s="28"/>
      <c r="AE34" s="29">
        <v>234.27499</v>
      </c>
      <c r="AF34" s="29">
        <f>[1]Лист1!HO36/1000</f>
        <v>374.27154999999999</v>
      </c>
      <c r="AG34" s="28">
        <f t="shared" si="18"/>
        <v>139.99655999999999</v>
      </c>
      <c r="AH34" s="28">
        <f t="shared" si="19"/>
        <v>59.757364625220987</v>
      </c>
      <c r="AI34" s="30">
        <v>5971.0208499999999</v>
      </c>
      <c r="AJ34" s="30">
        <f>[1]Лист1!KB36/1000</f>
        <v>2851.4796800000004</v>
      </c>
      <c r="AK34" s="28">
        <f t="shared" si="20"/>
        <v>-3119.5411699999995</v>
      </c>
      <c r="AL34" s="28">
        <f t="shared" si="21"/>
        <v>-52.244687271524093</v>
      </c>
      <c r="AM34" s="29">
        <v>1144.4424299999998</v>
      </c>
      <c r="AN34" s="29">
        <f>[1]Лист1!ND36/1000</f>
        <v>1213.8868</v>
      </c>
      <c r="AO34" s="28">
        <f t="shared" si="22"/>
        <v>69.444370000000163</v>
      </c>
      <c r="AP34" s="28">
        <f t="shared" si="23"/>
        <v>6.0679653409914351</v>
      </c>
      <c r="AQ34" s="29">
        <v>5.7369999999999997E-2</v>
      </c>
      <c r="AR34" s="29">
        <f>[1]Лист1!TH36/1000</f>
        <v>1.0045500000000001</v>
      </c>
      <c r="AS34" s="28">
        <f t="shared" si="2"/>
        <v>0.94718000000000002</v>
      </c>
      <c r="AT34" s="28" t="s">
        <v>79</v>
      </c>
      <c r="AU34" s="27">
        <v>16002.002629999999</v>
      </c>
      <c r="AV34" s="27">
        <f t="shared" si="24"/>
        <v>14274.807819999998</v>
      </c>
      <c r="AW34" s="28">
        <f t="shared" si="25"/>
        <v>-1727.1948100000009</v>
      </c>
      <c r="AX34" s="28">
        <f t="shared" si="26"/>
        <v>-10.793616586226008</v>
      </c>
      <c r="AY34" s="29">
        <v>5138.7722000000003</v>
      </c>
      <c r="AZ34" s="29">
        <f>[1]Лист1!ZB36/1000</f>
        <v>6202.7963899999995</v>
      </c>
      <c r="BA34" s="28">
        <f t="shared" si="27"/>
        <v>1064.0241899999992</v>
      </c>
      <c r="BB34" s="28">
        <f t="shared" si="28"/>
        <v>20.705805756480117</v>
      </c>
      <c r="BC34" s="29">
        <v>595.85325999999998</v>
      </c>
      <c r="BD34" s="29">
        <f>[1]Лист1!AKP36/1000</f>
        <v>382.57868000000002</v>
      </c>
      <c r="BE34" s="28">
        <f t="shared" si="29"/>
        <v>-213.27457999999996</v>
      </c>
      <c r="BF34" s="28">
        <f t="shared" si="30"/>
        <v>-35.793138062213501</v>
      </c>
      <c r="BG34" s="29">
        <v>2026.7087900000001</v>
      </c>
      <c r="BH34" s="29">
        <f>[1]Лист1!APZ36/1000</f>
        <v>2257.21765</v>
      </c>
      <c r="BI34" s="28">
        <f t="shared" si="31"/>
        <v>230.50885999999991</v>
      </c>
      <c r="BJ34" s="28">
        <f t="shared" si="32"/>
        <v>11.373556040086058</v>
      </c>
      <c r="BK34" s="29">
        <v>6159.1149100000002</v>
      </c>
      <c r="BL34" s="29">
        <f>[1]Лист1!AVY36/1000</f>
        <v>4124.7316799999999</v>
      </c>
      <c r="BM34" s="28">
        <f t="shared" si="33"/>
        <v>-2034.3832300000004</v>
      </c>
      <c r="BN34" s="28">
        <f t="shared" si="41"/>
        <v>-33.030447714118068</v>
      </c>
      <c r="BO34" s="29">
        <v>2075.6921499999999</v>
      </c>
      <c r="BP34" s="29">
        <f>[1]Лист1!BGX36/1000</f>
        <v>1284.08473</v>
      </c>
      <c r="BQ34" s="28">
        <f t="shared" si="34"/>
        <v>-791.60741999999982</v>
      </c>
      <c r="BR34" s="28">
        <f t="shared" si="35"/>
        <v>-38.137033952746791</v>
      </c>
      <c r="BS34" s="29">
        <v>5.8613200000000001</v>
      </c>
      <c r="BT34" s="29">
        <f>[1]Лист1!BYU36/1000</f>
        <v>23.398689999999998</v>
      </c>
      <c r="BU34" s="28">
        <f t="shared" si="36"/>
        <v>17.537369999999999</v>
      </c>
      <c r="BV34" s="28" t="s">
        <v>104</v>
      </c>
      <c r="BW34" s="27">
        <v>196736.22565000001</v>
      </c>
      <c r="BX34" s="27">
        <f>[1]Лист1!CBM36/1000</f>
        <v>198617.06384000002</v>
      </c>
      <c r="BY34" s="28">
        <f t="shared" si="37"/>
        <v>1880.8381900000095</v>
      </c>
      <c r="BZ34" s="28">
        <f t="shared" si="38"/>
        <v>0.9560202671296878</v>
      </c>
      <c r="CA34" s="27">
        <v>321768.67806999997</v>
      </c>
      <c r="CB34" s="27">
        <f t="shared" si="3"/>
        <v>324891.75471000001</v>
      </c>
      <c r="CC34" s="28">
        <f t="shared" si="39"/>
        <v>3123.076640000043</v>
      </c>
      <c r="CD34" s="28">
        <f t="shared" si="40"/>
        <v>0.97059684576279892</v>
      </c>
      <c r="CF34" s="10"/>
      <c r="CG34" s="10"/>
      <c r="CH34" s="12"/>
      <c r="CI34" s="12"/>
    </row>
    <row r="35" spans="1:87" ht="17.100000000000001" customHeight="1">
      <c r="A35" s="25">
        <v>31</v>
      </c>
      <c r="B35" s="11" t="s">
        <v>62</v>
      </c>
      <c r="C35" s="27">
        <v>104590.93837999999</v>
      </c>
      <c r="D35" s="27">
        <f t="shared" si="0"/>
        <v>109906.66399999999</v>
      </c>
      <c r="E35" s="28">
        <f t="shared" si="4"/>
        <v>5315.7256199999974</v>
      </c>
      <c r="F35" s="28">
        <f t="shared" si="5"/>
        <v>5.0823959535451309</v>
      </c>
      <c r="G35" s="27">
        <v>91425.270319999996</v>
      </c>
      <c r="H35" s="27">
        <f t="shared" si="1"/>
        <v>92609.425459999999</v>
      </c>
      <c r="I35" s="28">
        <f t="shared" si="6"/>
        <v>1184.1551400000026</v>
      </c>
      <c r="J35" s="28">
        <f t="shared" si="7"/>
        <v>1.2952164492982234</v>
      </c>
      <c r="K35" s="29">
        <v>60035.889569999999</v>
      </c>
      <c r="L35" s="29">
        <f>[1]Лист1!AL37/1000</f>
        <v>61896.246049999994</v>
      </c>
      <c r="M35" s="28">
        <f t="shared" si="8"/>
        <v>1860.3564799999949</v>
      </c>
      <c r="N35" s="28">
        <f t="shared" si="9"/>
        <v>3.0987405922100635</v>
      </c>
      <c r="O35" s="29">
        <v>13891.10707</v>
      </c>
      <c r="P35" s="29">
        <f>[1]Лист1!BU37/1000</f>
        <v>14265.85139</v>
      </c>
      <c r="Q35" s="28">
        <f t="shared" si="10"/>
        <v>374.74431999999979</v>
      </c>
      <c r="R35" s="28">
        <f t="shared" si="11"/>
        <v>2.6977282524106414</v>
      </c>
      <c r="S35" s="29">
        <v>2170.53593</v>
      </c>
      <c r="T35" s="29">
        <f>[1]Лист1!FQ37/1000</f>
        <v>2074.1447400000002</v>
      </c>
      <c r="U35" s="28">
        <f t="shared" si="12"/>
        <v>-96.391189999999824</v>
      </c>
      <c r="V35" s="28">
        <f t="shared" si="13"/>
        <v>-4.4408935446647888</v>
      </c>
      <c r="W35" s="29">
        <v>10624.79672</v>
      </c>
      <c r="X35" s="29">
        <f>[1]Лист1!GF37/1000</f>
        <v>8900.6199199999992</v>
      </c>
      <c r="Y35" s="28">
        <f t="shared" si="14"/>
        <v>-1724.1768000000011</v>
      </c>
      <c r="Z35" s="28">
        <f t="shared" si="15"/>
        <v>-16.227856828116344</v>
      </c>
      <c r="AA35" s="29">
        <v>53.16</v>
      </c>
      <c r="AB35" s="29">
        <f>[1]Лист1!GU37/1000</f>
        <v>16.291</v>
      </c>
      <c r="AC35" s="28">
        <f t="shared" si="16"/>
        <v>-36.869</v>
      </c>
      <c r="AD35" s="28">
        <f t="shared" si="17"/>
        <v>-69.354778028592918</v>
      </c>
      <c r="AE35" s="29">
        <v>94.706670000000003</v>
      </c>
      <c r="AF35" s="29">
        <f>[1]Лист1!HO37/1000</f>
        <v>212.52177</v>
      </c>
      <c r="AG35" s="28">
        <f t="shared" si="18"/>
        <v>117.8151</v>
      </c>
      <c r="AH35" s="28" t="s">
        <v>69</v>
      </c>
      <c r="AI35" s="30">
        <v>4515.8207199999997</v>
      </c>
      <c r="AJ35" s="30">
        <f>[1]Лист1!KB37/1000</f>
        <v>5220.7664500000001</v>
      </c>
      <c r="AK35" s="28">
        <f t="shared" si="20"/>
        <v>704.94573000000037</v>
      </c>
      <c r="AL35" s="28">
        <f t="shared" si="21"/>
        <v>15.610578313658124</v>
      </c>
      <c r="AM35" s="29">
        <v>39.253639999999997</v>
      </c>
      <c r="AN35" s="29">
        <f>[1]Лист1!ND37/1000</f>
        <v>24.344999999999999</v>
      </c>
      <c r="AO35" s="28">
        <f t="shared" si="22"/>
        <v>-14.908639999999998</v>
      </c>
      <c r="AP35" s="28">
        <f t="shared" si="23"/>
        <v>-37.980273931283826</v>
      </c>
      <c r="AQ35" s="29">
        <v>0</v>
      </c>
      <c r="AR35" s="29">
        <f>[1]Лист1!TH37/1000</f>
        <v>-1.36086</v>
      </c>
      <c r="AS35" s="28">
        <f t="shared" si="2"/>
        <v>-1.36086</v>
      </c>
      <c r="AT35" s="28"/>
      <c r="AU35" s="27">
        <v>13165.66806</v>
      </c>
      <c r="AV35" s="27">
        <f t="shared" si="24"/>
        <v>17297.238539999998</v>
      </c>
      <c r="AW35" s="28">
        <f t="shared" si="25"/>
        <v>4131.5704799999985</v>
      </c>
      <c r="AX35" s="28">
        <f t="shared" si="26"/>
        <v>31.38139638012413</v>
      </c>
      <c r="AY35" s="29">
        <v>9298.2491099999988</v>
      </c>
      <c r="AZ35" s="29">
        <f>[1]Лист1!ZB37/1000</f>
        <v>12143.11479</v>
      </c>
      <c r="BA35" s="28">
        <f t="shared" si="27"/>
        <v>2844.8656800000008</v>
      </c>
      <c r="BB35" s="28">
        <f t="shared" si="28"/>
        <v>30.595713734324761</v>
      </c>
      <c r="BC35" s="29">
        <v>434.30993000000001</v>
      </c>
      <c r="BD35" s="29">
        <f>[1]Лист1!AKP37/1000</f>
        <v>668.45760999999993</v>
      </c>
      <c r="BE35" s="28">
        <f t="shared" si="29"/>
        <v>234.14767999999992</v>
      </c>
      <c r="BF35" s="28">
        <f t="shared" si="30"/>
        <v>53.912578052267861</v>
      </c>
      <c r="BG35" s="29">
        <v>2595.3368700000001</v>
      </c>
      <c r="BH35" s="29">
        <f>[1]Лист1!APZ37/1000</f>
        <v>2398.8205800000001</v>
      </c>
      <c r="BI35" s="28">
        <f t="shared" si="31"/>
        <v>-196.51629000000003</v>
      </c>
      <c r="BJ35" s="28">
        <f t="shared" si="32"/>
        <v>-7.571899134619855</v>
      </c>
      <c r="BK35" s="29">
        <v>237.48308</v>
      </c>
      <c r="BL35" s="29">
        <f>[1]Лист1!AVY37/1000</f>
        <v>1514.5248899999999</v>
      </c>
      <c r="BM35" s="28">
        <f t="shared" si="33"/>
        <v>1277.0418099999999</v>
      </c>
      <c r="BN35" s="28" t="s">
        <v>95</v>
      </c>
      <c r="BO35" s="29">
        <v>386.57637</v>
      </c>
      <c r="BP35" s="29">
        <f>[1]Лист1!BGX37/1000</f>
        <v>559.81190000000004</v>
      </c>
      <c r="BQ35" s="28">
        <f t="shared" si="34"/>
        <v>173.23553000000004</v>
      </c>
      <c r="BR35" s="28">
        <f t="shared" si="35"/>
        <v>44.812757179131268</v>
      </c>
      <c r="BS35" s="29">
        <v>213.71270000000001</v>
      </c>
      <c r="BT35" s="29">
        <f>[1]Лист1!BYU37/1000</f>
        <v>12.50877</v>
      </c>
      <c r="BU35" s="28">
        <f t="shared" si="36"/>
        <v>-201.20393000000001</v>
      </c>
      <c r="BV35" s="28">
        <f>BT35/BS35*100-100</f>
        <v>-94.146922480507712</v>
      </c>
      <c r="BW35" s="27">
        <v>141297.00461999999</v>
      </c>
      <c r="BX35" s="27">
        <f>[1]Лист1!CBM37/1000</f>
        <v>149978.15447000001</v>
      </c>
      <c r="BY35" s="28">
        <f t="shared" si="37"/>
        <v>8681.1498500000162</v>
      </c>
      <c r="BZ35" s="28">
        <f t="shared" si="38"/>
        <v>6.1439022528091414</v>
      </c>
      <c r="CA35" s="27">
        <v>245887.943</v>
      </c>
      <c r="CB35" s="27">
        <f t="shared" si="3"/>
        <v>259884.81847</v>
      </c>
      <c r="CC35" s="28">
        <f t="shared" si="39"/>
        <v>13996.875469999999</v>
      </c>
      <c r="CD35" s="28">
        <f t="shared" si="40"/>
        <v>5.6923797479569771</v>
      </c>
      <c r="CF35" s="10"/>
      <c r="CG35" s="10"/>
      <c r="CH35" s="12"/>
      <c r="CI35" s="12"/>
    </row>
    <row r="36" spans="1:87" ht="17.100000000000001" customHeight="1">
      <c r="A36" s="25">
        <v>32</v>
      </c>
      <c r="B36" s="11" t="s">
        <v>63</v>
      </c>
      <c r="C36" s="27">
        <v>64270.128639999995</v>
      </c>
      <c r="D36" s="27">
        <f t="shared" si="0"/>
        <v>67858.277659999992</v>
      </c>
      <c r="E36" s="28">
        <f t="shared" si="4"/>
        <v>3588.1490199999971</v>
      </c>
      <c r="F36" s="28">
        <f t="shared" si="5"/>
        <v>5.5829186838858078</v>
      </c>
      <c r="G36" s="27">
        <v>52294.158779999998</v>
      </c>
      <c r="H36" s="27">
        <f t="shared" si="1"/>
        <v>58866.420549999995</v>
      </c>
      <c r="I36" s="28">
        <f t="shared" si="6"/>
        <v>6572.2617699999973</v>
      </c>
      <c r="J36" s="28">
        <f t="shared" si="7"/>
        <v>12.567869764669723</v>
      </c>
      <c r="K36" s="29">
        <v>42435.512659999993</v>
      </c>
      <c r="L36" s="29">
        <f>[1]Лист1!AL38/1000</f>
        <v>45586.841229999998</v>
      </c>
      <c r="M36" s="28">
        <f t="shared" si="8"/>
        <v>3151.3285700000051</v>
      </c>
      <c r="N36" s="28">
        <f t="shared" si="9"/>
        <v>7.426158828924585</v>
      </c>
      <c r="O36" s="29">
        <v>3653.6704900000004</v>
      </c>
      <c r="P36" s="29">
        <f>[1]Лист1!BU38/1000</f>
        <v>3617.7982200000001</v>
      </c>
      <c r="Q36" s="28">
        <f t="shared" si="10"/>
        <v>-35.872270000000299</v>
      </c>
      <c r="R36" s="28">
        <f t="shared" si="11"/>
        <v>-0.98181459160538509</v>
      </c>
      <c r="S36" s="29">
        <v>846.04127000000005</v>
      </c>
      <c r="T36" s="29">
        <f>[1]Лист1!FQ38/1000</f>
        <v>906.54501000000005</v>
      </c>
      <c r="U36" s="28">
        <f t="shared" si="12"/>
        <v>60.503739999999993</v>
      </c>
      <c r="V36" s="28">
        <f t="shared" si="13"/>
        <v>7.1513934538914441</v>
      </c>
      <c r="W36" s="29">
        <v>2637.8050099999996</v>
      </c>
      <c r="X36" s="29">
        <f>[1]Лист1!GF38/1000</f>
        <v>5696.8888999999999</v>
      </c>
      <c r="Y36" s="28">
        <f t="shared" si="14"/>
        <v>3059.0838900000003</v>
      </c>
      <c r="Z36" s="28" t="s">
        <v>69</v>
      </c>
      <c r="AA36" s="29">
        <v>37.049999999999997</v>
      </c>
      <c r="AB36" s="29">
        <f>[1]Лист1!GU38/1000</f>
        <v>37.827059999999996</v>
      </c>
      <c r="AC36" s="28">
        <f t="shared" si="16"/>
        <v>0.77705999999999875</v>
      </c>
      <c r="AD36" s="28">
        <f t="shared" si="17"/>
        <v>2.0973279352226655</v>
      </c>
      <c r="AE36" s="29">
        <v>59.090180000000004</v>
      </c>
      <c r="AF36" s="29">
        <f>[1]Лист1!HO38/1000</f>
        <v>168.63965999999999</v>
      </c>
      <c r="AG36" s="28">
        <f t="shared" si="18"/>
        <v>109.54947999999999</v>
      </c>
      <c r="AH36" s="28" t="s">
        <v>76</v>
      </c>
      <c r="AI36" s="30">
        <v>2499.8607299999999</v>
      </c>
      <c r="AJ36" s="30">
        <f>[1]Лист1!KB38/1000</f>
        <v>2818.92355</v>
      </c>
      <c r="AK36" s="28">
        <f t="shared" si="20"/>
        <v>319.0628200000001</v>
      </c>
      <c r="AL36" s="28">
        <f t="shared" si="21"/>
        <v>12.763223813672212</v>
      </c>
      <c r="AM36" s="29">
        <v>125.12844</v>
      </c>
      <c r="AN36" s="29">
        <f>[1]Лист1!ND38/1000</f>
        <v>32.956919999999997</v>
      </c>
      <c r="AO36" s="28">
        <f t="shared" si="22"/>
        <v>-92.171520000000001</v>
      </c>
      <c r="AP36" s="28">
        <f t="shared" si="23"/>
        <v>-73.661527307461043</v>
      </c>
      <c r="AQ36" s="29">
        <v>0</v>
      </c>
      <c r="AR36" s="29">
        <f>[1]Лист1!TH38/1000</f>
        <v>0</v>
      </c>
      <c r="AS36" s="28">
        <f t="shared" si="2"/>
        <v>0</v>
      </c>
      <c r="AT36" s="28"/>
      <c r="AU36" s="27">
        <v>11975.969859999999</v>
      </c>
      <c r="AV36" s="27">
        <f t="shared" si="24"/>
        <v>8991.8571100000008</v>
      </c>
      <c r="AW36" s="28">
        <f t="shared" si="25"/>
        <v>-2984.1127499999984</v>
      </c>
      <c r="AX36" s="28">
        <f t="shared" si="26"/>
        <v>-24.917503842148108</v>
      </c>
      <c r="AY36" s="29">
        <v>7600.8588200000004</v>
      </c>
      <c r="AZ36" s="29">
        <f>[1]Лист1!ZB38/1000</f>
        <v>6204.4123600000003</v>
      </c>
      <c r="BA36" s="28">
        <f t="shared" si="27"/>
        <v>-1396.4464600000001</v>
      </c>
      <c r="BB36" s="28">
        <f t="shared" si="28"/>
        <v>-18.37221941717371</v>
      </c>
      <c r="BC36" s="29">
        <v>475.34971999999999</v>
      </c>
      <c r="BD36" s="29">
        <f>[1]Лист1!AKP38/1000</f>
        <v>121.57339</v>
      </c>
      <c r="BE36" s="28">
        <f t="shared" si="29"/>
        <v>-353.77632999999997</v>
      </c>
      <c r="BF36" s="28">
        <f t="shared" si="30"/>
        <v>-74.42443218437154</v>
      </c>
      <c r="BG36" s="29">
        <v>2528.0339700000004</v>
      </c>
      <c r="BH36" s="29">
        <f>[1]Лист1!APZ38/1000</f>
        <v>2212.10869</v>
      </c>
      <c r="BI36" s="28">
        <f t="shared" si="31"/>
        <v>-315.92528000000038</v>
      </c>
      <c r="BJ36" s="28">
        <f t="shared" si="32"/>
        <v>-12.496876377021167</v>
      </c>
      <c r="BK36" s="29">
        <v>1075.8951000000002</v>
      </c>
      <c r="BL36" s="29">
        <f>[1]Лист1!AVY38/1000</f>
        <v>101.95671</v>
      </c>
      <c r="BM36" s="28">
        <f t="shared" si="33"/>
        <v>-973.93839000000014</v>
      </c>
      <c r="BN36" s="28">
        <f t="shared" si="41"/>
        <v>-90.523545464608958</v>
      </c>
      <c r="BO36" s="29">
        <v>295.83224999999999</v>
      </c>
      <c r="BP36" s="29">
        <f>[1]Лист1!BGX38/1000</f>
        <v>349.24970999999999</v>
      </c>
      <c r="BQ36" s="28">
        <f t="shared" si="34"/>
        <v>53.417460000000005</v>
      </c>
      <c r="BR36" s="28">
        <f t="shared" si="35"/>
        <v>18.056672320208492</v>
      </c>
      <c r="BS36" s="29">
        <v>0</v>
      </c>
      <c r="BT36" s="29">
        <f>[1]Лист1!BYU38/1000</f>
        <v>2.5562499999999999</v>
      </c>
      <c r="BU36" s="28">
        <f t="shared" si="36"/>
        <v>2.5562499999999999</v>
      </c>
      <c r="BV36" s="28"/>
      <c r="BW36" s="27">
        <v>103241.18032</v>
      </c>
      <c r="BX36" s="27">
        <f>[1]Лист1!CBM38/1000</f>
        <v>111995.32837999999</v>
      </c>
      <c r="BY36" s="28">
        <f t="shared" si="37"/>
        <v>8754.1480599999923</v>
      </c>
      <c r="BZ36" s="28">
        <f t="shared" si="38"/>
        <v>8.4793180713995895</v>
      </c>
      <c r="CA36" s="27">
        <v>167511.30895999999</v>
      </c>
      <c r="CB36" s="27">
        <f t="shared" si="3"/>
        <v>179853.60603999998</v>
      </c>
      <c r="CC36" s="28">
        <f t="shared" si="39"/>
        <v>12342.297079999989</v>
      </c>
      <c r="CD36" s="28">
        <f t="shared" si="40"/>
        <v>7.3680381083686797</v>
      </c>
      <c r="CF36" s="10"/>
      <c r="CG36" s="10"/>
      <c r="CH36" s="12"/>
      <c r="CI36" s="12"/>
    </row>
    <row r="37" spans="1:87" ht="17.100000000000001" customHeight="1">
      <c r="A37" s="25">
        <v>33</v>
      </c>
      <c r="B37" s="11" t="s">
        <v>64</v>
      </c>
      <c r="C37" s="27">
        <v>60089.195730000007</v>
      </c>
      <c r="D37" s="27">
        <f t="shared" si="0"/>
        <v>69022.648680000013</v>
      </c>
      <c r="E37" s="28">
        <f t="shared" si="4"/>
        <v>8933.4529500000062</v>
      </c>
      <c r="F37" s="28">
        <f t="shared" si="5"/>
        <v>14.866987053947042</v>
      </c>
      <c r="G37" s="27">
        <v>51236.715270000001</v>
      </c>
      <c r="H37" s="27">
        <f t="shared" si="1"/>
        <v>61710.354670000008</v>
      </c>
      <c r="I37" s="28">
        <f t="shared" si="6"/>
        <v>10473.639400000007</v>
      </c>
      <c r="J37" s="28">
        <f t="shared" si="7"/>
        <v>20.441668332576569</v>
      </c>
      <c r="K37" s="29">
        <v>40616.608350000002</v>
      </c>
      <c r="L37" s="29">
        <f>[1]Лист1!AL39/1000</f>
        <v>44126.627850000004</v>
      </c>
      <c r="M37" s="28">
        <f t="shared" si="8"/>
        <v>3510.0195000000022</v>
      </c>
      <c r="N37" s="28">
        <f t="shared" si="9"/>
        <v>8.6418330889511736</v>
      </c>
      <c r="O37" s="29">
        <v>2398.2805499999999</v>
      </c>
      <c r="P37" s="29">
        <f>[1]Лист1!BU39/1000</f>
        <v>2366.8344099999999</v>
      </c>
      <c r="Q37" s="28">
        <f t="shared" si="10"/>
        <v>-31.446140000000014</v>
      </c>
      <c r="R37" s="28">
        <f t="shared" si="11"/>
        <v>-1.3111952227607446</v>
      </c>
      <c r="S37" s="29">
        <v>1720.5719999999999</v>
      </c>
      <c r="T37" s="29">
        <f>[1]Лист1!FQ39/1000</f>
        <v>790.28976</v>
      </c>
      <c r="U37" s="28">
        <f t="shared" si="12"/>
        <v>-930.28223999999989</v>
      </c>
      <c r="V37" s="28">
        <f t="shared" si="13"/>
        <v>-54.06819592554104</v>
      </c>
      <c r="W37" s="29">
        <v>4576.5185700000002</v>
      </c>
      <c r="X37" s="29">
        <f>[1]Лист1!GF39/1000</f>
        <v>12084.38186</v>
      </c>
      <c r="Y37" s="28">
        <f t="shared" si="14"/>
        <v>7507.8632899999993</v>
      </c>
      <c r="Z37" s="28" t="s">
        <v>68</v>
      </c>
      <c r="AA37" s="29">
        <v>0</v>
      </c>
      <c r="AB37" s="29">
        <f>[1]Лист1!GU39/1000</f>
        <v>0</v>
      </c>
      <c r="AC37" s="28">
        <f t="shared" si="16"/>
        <v>0</v>
      </c>
      <c r="AD37" s="28"/>
      <c r="AE37" s="29">
        <v>57.855930000000001</v>
      </c>
      <c r="AF37" s="29">
        <f>[1]Лист1!HO39/1000</f>
        <v>59.260629999999999</v>
      </c>
      <c r="AG37" s="28">
        <f t="shared" si="18"/>
        <v>1.4046999999999983</v>
      </c>
      <c r="AH37" s="28">
        <f t="shared" si="19"/>
        <v>2.4279274397628825</v>
      </c>
      <c r="AI37" s="30">
        <v>1543.07008</v>
      </c>
      <c r="AJ37" s="30">
        <f>[1]Лист1!KB39/1000</f>
        <v>1896.7569699999999</v>
      </c>
      <c r="AK37" s="28">
        <f t="shared" si="20"/>
        <v>353.68688999999995</v>
      </c>
      <c r="AL37" s="28">
        <f t="shared" si="21"/>
        <v>22.920986842023396</v>
      </c>
      <c r="AM37" s="29">
        <v>323.75578999999999</v>
      </c>
      <c r="AN37" s="29">
        <f>[1]Лист1!ND39/1000</f>
        <v>386.20319000000001</v>
      </c>
      <c r="AO37" s="28">
        <f t="shared" si="22"/>
        <v>62.447400000000016</v>
      </c>
      <c r="AP37" s="28">
        <f t="shared" si="23"/>
        <v>19.288427243262589</v>
      </c>
      <c r="AQ37" s="29">
        <v>5.3999999999999999E-2</v>
      </c>
      <c r="AR37" s="29">
        <f>[1]Лист1!TH39/1000</f>
        <v>0</v>
      </c>
      <c r="AS37" s="28">
        <f t="shared" si="2"/>
        <v>-5.3999999999999999E-2</v>
      </c>
      <c r="AT37" s="28"/>
      <c r="AU37" s="27">
        <v>8852.4804600000025</v>
      </c>
      <c r="AV37" s="27">
        <f t="shared" si="24"/>
        <v>7312.2940099999996</v>
      </c>
      <c r="AW37" s="28">
        <f t="shared" si="25"/>
        <v>-1540.1864500000029</v>
      </c>
      <c r="AX37" s="28">
        <f t="shared" si="26"/>
        <v>-17.398360346112554</v>
      </c>
      <c r="AY37" s="29">
        <v>5548.3155700000007</v>
      </c>
      <c r="AZ37" s="29">
        <f>[1]Лист1!ZB39/1000</f>
        <v>4159.2293199999995</v>
      </c>
      <c r="BA37" s="28">
        <f t="shared" si="27"/>
        <v>-1389.0862500000012</v>
      </c>
      <c r="BB37" s="28">
        <f t="shared" si="28"/>
        <v>-25.036179584140001</v>
      </c>
      <c r="BC37" s="29">
        <v>262.58896000000004</v>
      </c>
      <c r="BD37" s="29">
        <f>[1]Лист1!AKP39/1000</f>
        <v>215.91767999999999</v>
      </c>
      <c r="BE37" s="28">
        <f t="shared" si="29"/>
        <v>-46.671280000000053</v>
      </c>
      <c r="BF37" s="28">
        <f t="shared" si="30"/>
        <v>-17.773511879555045</v>
      </c>
      <c r="BG37" s="29">
        <v>2484.7091600000003</v>
      </c>
      <c r="BH37" s="29">
        <f>[1]Лист1!APZ39/1000</f>
        <v>2181.2178900000004</v>
      </c>
      <c r="BI37" s="28">
        <f t="shared" si="31"/>
        <v>-303.49126999999999</v>
      </c>
      <c r="BJ37" s="28">
        <f t="shared" si="32"/>
        <v>-12.214357917044907</v>
      </c>
      <c r="BK37" s="29">
        <v>114.65965</v>
      </c>
      <c r="BL37" s="29">
        <f>[1]Лист1!AVY39/1000</f>
        <v>382.95940999999999</v>
      </c>
      <c r="BM37" s="28">
        <f t="shared" si="33"/>
        <v>268.29975999999999</v>
      </c>
      <c r="BN37" s="28" t="s">
        <v>94</v>
      </c>
      <c r="BO37" s="29">
        <v>422.61958000000004</v>
      </c>
      <c r="BP37" s="29">
        <f>[1]Лист1!BGX39/1000</f>
        <v>374.86887000000002</v>
      </c>
      <c r="BQ37" s="28">
        <f t="shared" si="34"/>
        <v>-47.750710000000026</v>
      </c>
      <c r="BR37" s="28">
        <f t="shared" si="35"/>
        <v>-11.298745316059424</v>
      </c>
      <c r="BS37" s="29">
        <v>19.587540000000001</v>
      </c>
      <c r="BT37" s="29">
        <f>[1]Лист1!BYU39/1000</f>
        <v>-1.8991600000000002</v>
      </c>
      <c r="BU37" s="28">
        <f t="shared" si="36"/>
        <v>-21.486699999999999</v>
      </c>
      <c r="BV37" s="28"/>
      <c r="BW37" s="27">
        <v>113612.92938</v>
      </c>
      <c r="BX37" s="27">
        <f>[1]Лист1!CBM39/1000</f>
        <v>125204.43807999999</v>
      </c>
      <c r="BY37" s="28">
        <f t="shared" si="37"/>
        <v>11591.508699999991</v>
      </c>
      <c r="BZ37" s="28">
        <f t="shared" si="38"/>
        <v>10.202631657555443</v>
      </c>
      <c r="CA37" s="27">
        <v>173702.12511000002</v>
      </c>
      <c r="CB37" s="27">
        <f t="shared" si="3"/>
        <v>194227.08676000001</v>
      </c>
      <c r="CC37" s="28">
        <f t="shared" si="39"/>
        <v>20524.961649999983</v>
      </c>
      <c r="CD37" s="28">
        <f t="shared" si="40"/>
        <v>11.816183386934483</v>
      </c>
      <c r="CF37" s="10"/>
      <c r="CG37" s="10"/>
      <c r="CH37" s="12"/>
      <c r="CI37" s="12"/>
    </row>
    <row r="38" spans="1:87" s="13" customFormat="1" ht="17.100000000000001" customHeight="1">
      <c r="A38" s="36">
        <v>34</v>
      </c>
      <c r="B38" s="37" t="s">
        <v>32</v>
      </c>
      <c r="C38" s="38">
        <v>3667496.555540001</v>
      </c>
      <c r="D38" s="38">
        <f t="shared" ref="D38:D44" si="43">H38+AV38</f>
        <v>3895203.7073499989</v>
      </c>
      <c r="E38" s="38">
        <f t="shared" si="4"/>
        <v>227707.15180999786</v>
      </c>
      <c r="F38" s="38">
        <f t="shared" si="5"/>
        <v>6.208789793300042</v>
      </c>
      <c r="G38" s="38">
        <v>3135433.8721000007</v>
      </c>
      <c r="H38" s="38">
        <f t="shared" ref="H38:H46" si="44">L38+P38+T38+X38+AB38+AF38+AJ38+AN38+AR38</f>
        <v>3401391.473749999</v>
      </c>
      <c r="I38" s="38">
        <f t="shared" si="6"/>
        <v>265957.60164999822</v>
      </c>
      <c r="J38" s="38">
        <f t="shared" si="7"/>
        <v>8.482322144203593</v>
      </c>
      <c r="K38" s="38">
        <v>2338899.01804</v>
      </c>
      <c r="L38" s="38">
        <f>SUM(L6:L37)</f>
        <v>2552997.2737199995</v>
      </c>
      <c r="M38" s="38">
        <f t="shared" si="8"/>
        <v>214098.25567999948</v>
      </c>
      <c r="N38" s="38">
        <f t="shared" si="9"/>
        <v>9.1538050180299848</v>
      </c>
      <c r="O38" s="38">
        <v>190218.42309999999</v>
      </c>
      <c r="P38" s="38">
        <f>SUM(P6:P37)</f>
        <v>201640.24058000001</v>
      </c>
      <c r="Q38" s="38">
        <f t="shared" si="10"/>
        <v>11421.817480000027</v>
      </c>
      <c r="R38" s="38">
        <f t="shared" si="11"/>
        <v>6.004580047430764</v>
      </c>
      <c r="S38" s="38">
        <v>130890.16377</v>
      </c>
      <c r="T38" s="38">
        <f>SUM(T6:T37)</f>
        <v>125455.91650000004</v>
      </c>
      <c r="U38" s="38">
        <f t="shared" si="12"/>
        <v>-5434.2472699999635</v>
      </c>
      <c r="V38" s="38">
        <f t="shared" si="13"/>
        <v>-4.1517613802890594</v>
      </c>
      <c r="W38" s="38">
        <v>217797.91918999999</v>
      </c>
      <c r="X38" s="38">
        <f>SUM(X6:X37)</f>
        <v>279617.17154000001</v>
      </c>
      <c r="Y38" s="38">
        <f t="shared" si="14"/>
        <v>61819.252350000024</v>
      </c>
      <c r="Z38" s="38">
        <f t="shared" si="15"/>
        <v>28.383766282023515</v>
      </c>
      <c r="AA38" s="38">
        <v>3731.8745399999998</v>
      </c>
      <c r="AB38" s="38">
        <f>SUM(AB6:AB37)</f>
        <v>4180.8818499999998</v>
      </c>
      <c r="AC38" s="38">
        <f t="shared" si="16"/>
        <v>449.00730999999996</v>
      </c>
      <c r="AD38" s="38">
        <f t="shared" si="17"/>
        <v>12.031682876455974</v>
      </c>
      <c r="AE38" s="38">
        <v>5855.6117299999978</v>
      </c>
      <c r="AF38" s="38">
        <f>SUM(AF6:AF37)</f>
        <v>6509.9346100000002</v>
      </c>
      <c r="AG38" s="38">
        <f t="shared" si="18"/>
        <v>654.32288000000244</v>
      </c>
      <c r="AH38" s="38">
        <f t="shared" si="19"/>
        <v>11.174287336158528</v>
      </c>
      <c r="AI38" s="39">
        <v>218266.85936</v>
      </c>
      <c r="AJ38" s="39">
        <f>SUM(AJ6:AJ37)</f>
        <v>191956.75754999995</v>
      </c>
      <c r="AK38" s="38">
        <f t="shared" si="20"/>
        <v>-26310.101810000051</v>
      </c>
      <c r="AL38" s="38">
        <f t="shared" si="21"/>
        <v>-12.054098312105779</v>
      </c>
      <c r="AM38" s="38">
        <v>29759.408719999996</v>
      </c>
      <c r="AN38" s="38">
        <f>SUM(AN6:AN37)</f>
        <v>38769.172859999999</v>
      </c>
      <c r="AO38" s="38">
        <f t="shared" si="22"/>
        <v>9009.764140000003</v>
      </c>
      <c r="AP38" s="38">
        <f t="shared" si="23"/>
        <v>30.275346613136634</v>
      </c>
      <c r="AQ38" s="38">
        <v>14.593649999999998</v>
      </c>
      <c r="AR38" s="38">
        <f>SUM(AR6:AR37)</f>
        <v>264.12454000000002</v>
      </c>
      <c r="AS38" s="38">
        <f t="shared" ref="AS38:AS46" si="45">AR38-AQ38</f>
        <v>249.53089000000003</v>
      </c>
      <c r="AT38" s="38" t="s">
        <v>90</v>
      </c>
      <c r="AU38" s="38">
        <v>532062.68344000005</v>
      </c>
      <c r="AV38" s="38">
        <f t="shared" si="24"/>
        <v>493812.23360000004</v>
      </c>
      <c r="AW38" s="38">
        <f t="shared" si="25"/>
        <v>-38250.449840000016</v>
      </c>
      <c r="AX38" s="38">
        <f t="shared" si="26"/>
        <v>-7.1890871189641388</v>
      </c>
      <c r="AY38" s="38">
        <v>248211.08736000003</v>
      </c>
      <c r="AZ38" s="38">
        <f>SUM(AZ6:AZ37)</f>
        <v>231744.10172000006</v>
      </c>
      <c r="BA38" s="38">
        <f t="shared" si="27"/>
        <v>-16466.98563999997</v>
      </c>
      <c r="BB38" s="38">
        <f t="shared" si="28"/>
        <v>-6.6342667505890205</v>
      </c>
      <c r="BC38" s="38">
        <v>20539.926989999996</v>
      </c>
      <c r="BD38" s="38">
        <f>SUM(BD6:BD37)</f>
        <v>14482.068240000001</v>
      </c>
      <c r="BE38" s="38">
        <f t="shared" si="29"/>
        <v>-6057.8587499999958</v>
      </c>
      <c r="BF38" s="38">
        <f t="shared" si="30"/>
        <v>-29.493088037505217</v>
      </c>
      <c r="BG38" s="38">
        <v>160958.64065999998</v>
      </c>
      <c r="BH38" s="38">
        <f>SUM(BH6:BH37)</f>
        <v>173348.60144999999</v>
      </c>
      <c r="BI38" s="38">
        <f t="shared" si="31"/>
        <v>12389.960790000012</v>
      </c>
      <c r="BJ38" s="38">
        <f t="shared" si="32"/>
        <v>7.6976052600816018</v>
      </c>
      <c r="BK38" s="38">
        <v>63551.861290000001</v>
      </c>
      <c r="BL38" s="38">
        <f>SUM(BL6:BL37)</f>
        <v>39406.439349999993</v>
      </c>
      <c r="BM38" s="38">
        <f t="shared" si="33"/>
        <v>-24145.421940000007</v>
      </c>
      <c r="BN38" s="38">
        <f t="shared" si="41"/>
        <v>-37.99325692416712</v>
      </c>
      <c r="BO38" s="38">
        <v>35928.363980000002</v>
      </c>
      <c r="BP38" s="38">
        <f>SUM(BP6:BP37)</f>
        <v>28752.899389999999</v>
      </c>
      <c r="BQ38" s="38">
        <f t="shared" si="34"/>
        <v>-7175.4645900000032</v>
      </c>
      <c r="BR38" s="38">
        <f t="shared" si="35"/>
        <v>-19.971587334158386</v>
      </c>
      <c r="BS38" s="38">
        <v>2872.8031600000004</v>
      </c>
      <c r="BT38" s="38">
        <f>SUM(BT6:BT37)</f>
        <v>6078.12345</v>
      </c>
      <c r="BU38" s="38">
        <f t="shared" si="36"/>
        <v>3205.3202899999997</v>
      </c>
      <c r="BV38" s="38">
        <f t="shared" si="42"/>
        <v>111.5746576246456</v>
      </c>
      <c r="BW38" s="38">
        <v>5116130.6705200002</v>
      </c>
      <c r="BX38" s="38">
        <f>SUM(BX6:BX37)</f>
        <v>5995840.141569999</v>
      </c>
      <c r="BY38" s="38">
        <f t="shared" si="37"/>
        <v>879709.47104999889</v>
      </c>
      <c r="BZ38" s="38">
        <f t="shared" si="38"/>
        <v>17.194820220660745</v>
      </c>
      <c r="CA38" s="38">
        <v>8783627.2260600012</v>
      </c>
      <c r="CB38" s="38">
        <f t="shared" ref="CB38:CB46" si="46">BX38+D38</f>
        <v>9891043.8489199989</v>
      </c>
      <c r="CC38" s="38">
        <f t="shared" si="39"/>
        <v>1107416.6228599977</v>
      </c>
      <c r="CD38" s="38">
        <f t="shared" si="40"/>
        <v>12.607737035725066</v>
      </c>
      <c r="CF38" s="14"/>
      <c r="CG38" s="14"/>
      <c r="CH38" s="15"/>
      <c r="CI38" s="15"/>
    </row>
    <row r="39" spans="1:87" ht="17.100000000000001" customHeight="1">
      <c r="A39" s="25">
        <v>35</v>
      </c>
      <c r="B39" s="11" t="s">
        <v>3</v>
      </c>
      <c r="C39" s="27">
        <v>4113916.0597299994</v>
      </c>
      <c r="D39" s="27">
        <f t="shared" si="43"/>
        <v>3347963.8808499998</v>
      </c>
      <c r="E39" s="28">
        <f t="shared" si="4"/>
        <v>-765952.17887999956</v>
      </c>
      <c r="F39" s="28">
        <f t="shared" si="5"/>
        <v>-18.618566051400421</v>
      </c>
      <c r="G39" s="27">
        <v>3025418.3121299995</v>
      </c>
      <c r="H39" s="27">
        <f t="shared" si="44"/>
        <v>2344700.7933299998</v>
      </c>
      <c r="I39" s="28">
        <f t="shared" si="6"/>
        <v>-680717.51879999973</v>
      </c>
      <c r="J39" s="28">
        <f t="shared" si="7"/>
        <v>-22.499947067509851</v>
      </c>
      <c r="K39" s="29">
        <v>1763789.7130499999</v>
      </c>
      <c r="L39" s="29">
        <f>[1]Лист1!AL40/1000</f>
        <v>1429884.5262799999</v>
      </c>
      <c r="M39" s="28">
        <f t="shared" si="8"/>
        <v>-333905.18677000003</v>
      </c>
      <c r="N39" s="28">
        <f t="shared" si="9"/>
        <v>-18.931122247708359</v>
      </c>
      <c r="O39" s="29">
        <v>31057.477930000001</v>
      </c>
      <c r="P39" s="29">
        <f>[1]Лист1!BU40/1000</f>
        <v>31049.84115</v>
      </c>
      <c r="Q39" s="28">
        <f t="shared" si="10"/>
        <v>-7.6367800000007264</v>
      </c>
      <c r="R39" s="28">
        <f t="shared" si="11"/>
        <v>-2.4589182731489245E-2</v>
      </c>
      <c r="S39" s="29">
        <v>269913.37883999996</v>
      </c>
      <c r="T39" s="29">
        <f>[1]Лист1!FQ40/1000</f>
        <v>264858.59269000002</v>
      </c>
      <c r="U39" s="28">
        <f t="shared" si="12"/>
        <v>-5054.7861499999417</v>
      </c>
      <c r="V39" s="28">
        <f t="shared" si="13"/>
        <v>-1.8727438305295436</v>
      </c>
      <c r="W39" s="29">
        <v>5544.5387000000001</v>
      </c>
      <c r="X39" s="29">
        <f>[1]Лист1!GF40/1000</f>
        <v>6773.3922499999999</v>
      </c>
      <c r="Y39" s="28">
        <f t="shared" si="14"/>
        <v>1228.8535499999998</v>
      </c>
      <c r="Z39" s="28">
        <f t="shared" si="15"/>
        <v>22.163314506218512</v>
      </c>
      <c r="AA39" s="29">
        <v>5598.0895700000001</v>
      </c>
      <c r="AB39" s="29">
        <f>[1]Лист1!GU40/1000</f>
        <v>4565.1147999999994</v>
      </c>
      <c r="AC39" s="28">
        <f t="shared" si="16"/>
        <v>-1032.9747700000007</v>
      </c>
      <c r="AD39" s="28">
        <f t="shared" si="17"/>
        <v>-18.452272995696291</v>
      </c>
      <c r="AE39" s="29">
        <v>54200.553899999999</v>
      </c>
      <c r="AF39" s="29">
        <f>[1]Лист1!HO40/1000</f>
        <v>64390.191009999995</v>
      </c>
      <c r="AG39" s="28">
        <f t="shared" si="18"/>
        <v>10189.637109999996</v>
      </c>
      <c r="AH39" s="28">
        <f t="shared" si="19"/>
        <v>18.799876342223129</v>
      </c>
      <c r="AI39" s="30">
        <v>769655.94623</v>
      </c>
      <c r="AJ39" s="30">
        <f>[1]Лист1!KB40/1000</f>
        <v>436599.16505000001</v>
      </c>
      <c r="AK39" s="28">
        <f t="shared" si="20"/>
        <v>-333056.78117999999</v>
      </c>
      <c r="AL39" s="28">
        <f t="shared" si="21"/>
        <v>-43.273463007907566</v>
      </c>
      <c r="AM39" s="29">
        <v>125658.58342</v>
      </c>
      <c r="AN39" s="29">
        <f>[1]Лист1!ND40/1000</f>
        <v>106579.17260999999</v>
      </c>
      <c r="AO39" s="28">
        <f t="shared" si="22"/>
        <v>-19079.410810000001</v>
      </c>
      <c r="AP39" s="28">
        <f t="shared" si="23"/>
        <v>-15.183531670279265</v>
      </c>
      <c r="AQ39" s="29">
        <v>3.049E-2</v>
      </c>
      <c r="AR39" s="29">
        <f>[1]Лист1!TH40/1000</f>
        <v>0.79749000000000003</v>
      </c>
      <c r="AS39" s="28">
        <f t="shared" si="45"/>
        <v>0.76700000000000002</v>
      </c>
      <c r="AT39" s="28"/>
      <c r="AU39" s="27">
        <v>1088497.7475999999</v>
      </c>
      <c r="AV39" s="27">
        <f t="shared" si="24"/>
        <v>1003263.0875199999</v>
      </c>
      <c r="AW39" s="28">
        <f t="shared" si="25"/>
        <v>-85234.660079999943</v>
      </c>
      <c r="AX39" s="28">
        <f t="shared" si="26"/>
        <v>-7.8304856641119898</v>
      </c>
      <c r="AY39" s="29">
        <v>607131.87771000003</v>
      </c>
      <c r="AZ39" s="29">
        <f>[1]Лист1!ZB40/1000</f>
        <v>580223.42229999998</v>
      </c>
      <c r="BA39" s="28">
        <f t="shared" si="27"/>
        <v>-26908.455410000053</v>
      </c>
      <c r="BB39" s="28">
        <f t="shared" si="28"/>
        <v>-4.4320610394391196</v>
      </c>
      <c r="BC39" s="29">
        <v>19345.346260000002</v>
      </c>
      <c r="BD39" s="29">
        <f>[1]Лист1!AKP40/1000</f>
        <v>24321.795559999999</v>
      </c>
      <c r="BE39" s="28">
        <f t="shared" si="29"/>
        <v>4976.4492999999966</v>
      </c>
      <c r="BF39" s="28">
        <f t="shared" si="30"/>
        <v>25.724271011316574</v>
      </c>
      <c r="BG39" s="29">
        <v>24997.808779999999</v>
      </c>
      <c r="BH39" s="29">
        <f>[1]Лист1!APZ40/1000</f>
        <v>12939.61686</v>
      </c>
      <c r="BI39" s="28">
        <f t="shared" si="31"/>
        <v>-12058.191919999999</v>
      </c>
      <c r="BJ39" s="28">
        <f t="shared" si="32"/>
        <v>-48.236995594779486</v>
      </c>
      <c r="BK39" s="29">
        <v>304722.51092999999</v>
      </c>
      <c r="BL39" s="29">
        <f>[1]Лист1!AVY40/1000</f>
        <v>200797.11083000002</v>
      </c>
      <c r="BM39" s="28">
        <f t="shared" si="33"/>
        <v>-103925.40009999997</v>
      </c>
      <c r="BN39" s="28">
        <f t="shared" si="41"/>
        <v>-34.104930345586908</v>
      </c>
      <c r="BO39" s="29">
        <v>108101.83098</v>
      </c>
      <c r="BP39" s="29">
        <f>[1]Лист1!BGX40/1000</f>
        <v>108141.80799</v>
      </c>
      <c r="BQ39" s="28">
        <f t="shared" si="34"/>
        <v>39.977010000002338</v>
      </c>
      <c r="BR39" s="28">
        <f t="shared" si="35"/>
        <v>3.6980881486996964E-2</v>
      </c>
      <c r="BS39" s="29">
        <v>24198.372940000001</v>
      </c>
      <c r="BT39" s="29">
        <f>[1]Лист1!BYU40/1000</f>
        <v>76839.33398000001</v>
      </c>
      <c r="BU39" s="28">
        <f>BT39-BS39</f>
        <v>52640.961040000009</v>
      </c>
      <c r="BV39" s="28" t="s">
        <v>75</v>
      </c>
      <c r="BW39" s="27">
        <v>5113610.7465900006</v>
      </c>
      <c r="BX39" s="27">
        <f>[1]Лист1!CBM40/1000</f>
        <v>5928593.3027299996</v>
      </c>
      <c r="BY39" s="28">
        <f t="shared" si="37"/>
        <v>814982.55613999907</v>
      </c>
      <c r="BZ39" s="28">
        <f t="shared" si="38"/>
        <v>15.937516493281549</v>
      </c>
      <c r="CA39" s="27">
        <v>9227526.8063200004</v>
      </c>
      <c r="CB39" s="27">
        <f t="shared" si="46"/>
        <v>9276557.18358</v>
      </c>
      <c r="CC39" s="28">
        <f t="shared" si="39"/>
        <v>49030.377259999514</v>
      </c>
      <c r="CD39" s="28">
        <f t="shared" si="40"/>
        <v>0.53134906339604981</v>
      </c>
      <c r="CF39" s="10"/>
      <c r="CG39" s="10"/>
      <c r="CH39" s="12"/>
      <c r="CI39" s="12"/>
    </row>
    <row r="40" spans="1:87" ht="17.100000000000001" customHeight="1">
      <c r="A40" s="25">
        <v>36</v>
      </c>
      <c r="B40" s="11" t="s">
        <v>4</v>
      </c>
      <c r="C40" s="27">
        <v>961946.65884000005</v>
      </c>
      <c r="D40" s="27">
        <f t="shared" si="43"/>
        <v>1107589.8555399999</v>
      </c>
      <c r="E40" s="28">
        <f t="shared" si="4"/>
        <v>145643.19669999985</v>
      </c>
      <c r="F40" s="28">
        <f t="shared" si="5"/>
        <v>15.140464947986757</v>
      </c>
      <c r="G40" s="27">
        <v>747687.19326000009</v>
      </c>
      <c r="H40" s="27">
        <f t="shared" si="44"/>
        <v>891769.14058000001</v>
      </c>
      <c r="I40" s="28">
        <f t="shared" si="6"/>
        <v>144081.94731999992</v>
      </c>
      <c r="J40" s="28">
        <f t="shared" si="7"/>
        <v>19.270351106561876</v>
      </c>
      <c r="K40" s="29">
        <v>550394.54109000007</v>
      </c>
      <c r="L40" s="29">
        <f>[1]Лист1!AL41/1000</f>
        <v>685542.98142999993</v>
      </c>
      <c r="M40" s="28">
        <f t="shared" si="8"/>
        <v>135148.44033999986</v>
      </c>
      <c r="N40" s="28">
        <f t="shared" si="9"/>
        <v>24.554829354294142</v>
      </c>
      <c r="O40" s="29">
        <v>9439.7142100000001</v>
      </c>
      <c r="P40" s="29">
        <f>[1]Лист1!BU41/1000</f>
        <v>9410.598390000001</v>
      </c>
      <c r="Q40" s="28">
        <f t="shared" si="10"/>
        <v>-29.115819999999076</v>
      </c>
      <c r="R40" s="28">
        <f t="shared" si="11"/>
        <v>-0.30843963442404743</v>
      </c>
      <c r="S40" s="29">
        <v>73607.87672</v>
      </c>
      <c r="T40" s="29">
        <f>[1]Лист1!FQ41/1000</f>
        <v>68790.423159999991</v>
      </c>
      <c r="U40" s="28">
        <f t="shared" si="12"/>
        <v>-4817.453560000009</v>
      </c>
      <c r="V40" s="28">
        <f t="shared" si="13"/>
        <v>-6.5447527828106189</v>
      </c>
      <c r="W40" s="29">
        <v>3416.4079400000001</v>
      </c>
      <c r="X40" s="29">
        <f>[1]Лист1!GF41/1000</f>
        <v>4402.5066200000001</v>
      </c>
      <c r="Y40" s="28">
        <f t="shared" si="14"/>
        <v>986.09868000000006</v>
      </c>
      <c r="Z40" s="28">
        <f t="shared" si="15"/>
        <v>28.863610473870978</v>
      </c>
      <c r="AA40" s="29">
        <v>4857.5393300000005</v>
      </c>
      <c r="AB40" s="29">
        <f>[1]Лист1!GU41/1000</f>
        <v>5132.0090700000001</v>
      </c>
      <c r="AC40" s="28">
        <f t="shared" si="16"/>
        <v>274.46973999999955</v>
      </c>
      <c r="AD40" s="28">
        <f t="shared" si="17"/>
        <v>5.6503863654769191</v>
      </c>
      <c r="AE40" s="29">
        <v>5050.7346299999999</v>
      </c>
      <c r="AF40" s="29">
        <f>[1]Лист1!HO41/1000</f>
        <v>6413.6988700000002</v>
      </c>
      <c r="AG40" s="28">
        <f t="shared" si="18"/>
        <v>1362.9642400000002</v>
      </c>
      <c r="AH40" s="28">
        <f t="shared" si="19"/>
        <v>26.985465280720973</v>
      </c>
      <c r="AI40" s="30">
        <v>83596.33623999999</v>
      </c>
      <c r="AJ40" s="30">
        <f>[1]Лист1!KB41/1000</f>
        <v>97019.764769999994</v>
      </c>
      <c r="AK40" s="28">
        <f t="shared" si="20"/>
        <v>13423.428530000005</v>
      </c>
      <c r="AL40" s="28">
        <f t="shared" si="21"/>
        <v>16.057436406617342</v>
      </c>
      <c r="AM40" s="29">
        <v>15137.50052</v>
      </c>
      <c r="AN40" s="29">
        <f>[1]Лист1!ND41/1000</f>
        <v>15056.53434</v>
      </c>
      <c r="AO40" s="28">
        <f t="shared" si="22"/>
        <v>-80.96617999999944</v>
      </c>
      <c r="AP40" s="28">
        <f t="shared" si="23"/>
        <v>-0.53487152580457575</v>
      </c>
      <c r="AQ40" s="29">
        <v>2186.5425800000003</v>
      </c>
      <c r="AR40" s="29">
        <f>[1]Лист1!TH41/1000</f>
        <v>0.62392999999999998</v>
      </c>
      <c r="AS40" s="28">
        <f t="shared" si="45"/>
        <v>-2185.9186500000001</v>
      </c>
      <c r="AT40" s="28" t="s">
        <v>91</v>
      </c>
      <c r="AU40" s="27">
        <v>214259.46557999996</v>
      </c>
      <c r="AV40" s="27">
        <f t="shared" si="24"/>
        <v>215820.71496000001</v>
      </c>
      <c r="AW40" s="28">
        <f t="shared" si="25"/>
        <v>1561.249380000052</v>
      </c>
      <c r="AX40" s="28">
        <f t="shared" si="26"/>
        <v>0.72867230195583943</v>
      </c>
      <c r="AY40" s="29">
        <v>128838.79856</v>
      </c>
      <c r="AZ40" s="29">
        <f>[1]Лист1!ZB41/1000</f>
        <v>149676.89869</v>
      </c>
      <c r="BA40" s="28">
        <f t="shared" si="27"/>
        <v>20838.100130000006</v>
      </c>
      <c r="BB40" s="28">
        <f t="shared" si="28"/>
        <v>16.173777125293313</v>
      </c>
      <c r="BC40" s="29">
        <v>5095.4241400000001</v>
      </c>
      <c r="BD40" s="29">
        <f>[1]Лист1!AKP41/1000</f>
        <v>2605.9616000000001</v>
      </c>
      <c r="BE40" s="28">
        <f t="shared" si="29"/>
        <v>-2489.46254</v>
      </c>
      <c r="BF40" s="28">
        <f t="shared" si="30"/>
        <v>-48.856826666445087</v>
      </c>
      <c r="BG40" s="29">
        <v>3438.6192000000001</v>
      </c>
      <c r="BH40" s="29">
        <f>[1]Лист1!APZ41/1000</f>
        <v>10764.80796</v>
      </c>
      <c r="BI40" s="28">
        <f t="shared" si="31"/>
        <v>7326.18876</v>
      </c>
      <c r="BJ40" s="28" t="s">
        <v>87</v>
      </c>
      <c r="BK40" s="29">
        <v>50272.030650000001</v>
      </c>
      <c r="BL40" s="29">
        <f>[1]Лист1!AVY41/1000</f>
        <v>23166.049039999998</v>
      </c>
      <c r="BM40" s="28">
        <f t="shared" si="33"/>
        <v>-27105.981610000003</v>
      </c>
      <c r="BN40" s="28">
        <f t="shared" si="41"/>
        <v>-53.918612913640082</v>
      </c>
      <c r="BO40" s="29">
        <v>18610.618699999999</v>
      </c>
      <c r="BP40" s="29">
        <f>[1]Лист1!BGX41/1000</f>
        <v>23476.185249999999</v>
      </c>
      <c r="BQ40" s="28">
        <f t="shared" si="34"/>
        <v>4865.5665499999996</v>
      </c>
      <c r="BR40" s="28">
        <f t="shared" si="35"/>
        <v>26.144034373236607</v>
      </c>
      <c r="BS40" s="29">
        <v>8003.97433</v>
      </c>
      <c r="BT40" s="29">
        <f>[1]Лист1!BYU41/1000</f>
        <v>6130.8124200000002</v>
      </c>
      <c r="BU40" s="28">
        <f t="shared" si="36"/>
        <v>-1873.1619099999998</v>
      </c>
      <c r="BV40" s="28">
        <f t="shared" si="42"/>
        <v>-23.402897520287269</v>
      </c>
      <c r="BW40" s="27">
        <v>1167751.5957899999</v>
      </c>
      <c r="BX40" s="27">
        <f>[1]Лист1!CBM41/1000</f>
        <v>1386091.9419100001</v>
      </c>
      <c r="BY40" s="28">
        <f t="shared" si="37"/>
        <v>218340.34612000012</v>
      </c>
      <c r="BZ40" s="28">
        <f t="shared" si="38"/>
        <v>18.697499271862682</v>
      </c>
      <c r="CA40" s="27">
        <v>2129698.2546300003</v>
      </c>
      <c r="CB40" s="27">
        <f t="shared" si="46"/>
        <v>2493681.79745</v>
      </c>
      <c r="CC40" s="28">
        <f t="shared" si="39"/>
        <v>363983.54281999962</v>
      </c>
      <c r="CD40" s="28">
        <f t="shared" si="40"/>
        <v>17.09085040703269</v>
      </c>
      <c r="CF40" s="10"/>
      <c r="CG40" s="10"/>
      <c r="CH40" s="12"/>
      <c r="CI40" s="12"/>
    </row>
    <row r="41" spans="1:87" ht="17.100000000000001" customHeight="1">
      <c r="A41" s="25">
        <v>37</v>
      </c>
      <c r="B41" s="11" t="s">
        <v>5</v>
      </c>
      <c r="C41" s="27">
        <v>357794.33347000007</v>
      </c>
      <c r="D41" s="27">
        <f t="shared" si="43"/>
        <v>359168.95051999995</v>
      </c>
      <c r="E41" s="28">
        <f t="shared" si="4"/>
        <v>1374.6170499998843</v>
      </c>
      <c r="F41" s="28">
        <f t="shared" si="5"/>
        <v>0.38419195649869664</v>
      </c>
      <c r="G41" s="27">
        <v>308923.85062000004</v>
      </c>
      <c r="H41" s="27">
        <f t="shared" si="44"/>
        <v>312752.35848999996</v>
      </c>
      <c r="I41" s="28">
        <f t="shared" si="6"/>
        <v>3828.507869999914</v>
      </c>
      <c r="J41" s="28">
        <f t="shared" si="7"/>
        <v>1.2393047226092193</v>
      </c>
      <c r="K41" s="29">
        <v>244388.87745</v>
      </c>
      <c r="L41" s="29">
        <f>[1]Лист1!AL42/1000</f>
        <v>248744.16222999999</v>
      </c>
      <c r="M41" s="28">
        <f t="shared" si="8"/>
        <v>4355.2847799999872</v>
      </c>
      <c r="N41" s="28">
        <f t="shared" si="9"/>
        <v>1.7821125189672529</v>
      </c>
      <c r="O41" s="29">
        <v>3615.3185400000002</v>
      </c>
      <c r="P41" s="29">
        <f>[1]Лист1!BU42/1000</f>
        <v>3604.2889</v>
      </c>
      <c r="Q41" s="28">
        <f t="shared" si="10"/>
        <v>-11.0296400000002</v>
      </c>
      <c r="R41" s="28">
        <f t="shared" si="11"/>
        <v>-0.30508072464343172</v>
      </c>
      <c r="S41" s="29">
        <v>26928.87341</v>
      </c>
      <c r="T41" s="29">
        <f>[1]Лист1!FQ42/1000</f>
        <v>24263.394079999998</v>
      </c>
      <c r="U41" s="28">
        <f t="shared" si="12"/>
        <v>-2665.4793300000019</v>
      </c>
      <c r="V41" s="28">
        <f t="shared" si="13"/>
        <v>-9.898220729167889</v>
      </c>
      <c r="W41" s="29">
        <v>2268.6412700000001</v>
      </c>
      <c r="X41" s="29">
        <f>[1]Лист1!GF42/1000</f>
        <v>445.70797999999996</v>
      </c>
      <c r="Y41" s="28">
        <f t="shared" si="14"/>
        <v>-1822.9332900000002</v>
      </c>
      <c r="Z41" s="28">
        <f t="shared" si="15"/>
        <v>-80.353527642561133</v>
      </c>
      <c r="AA41" s="29">
        <v>2600.8422500000001</v>
      </c>
      <c r="AB41" s="29">
        <f>[1]Лист1!GU42/1000</f>
        <v>2306.3220099999999</v>
      </c>
      <c r="AC41" s="28">
        <f t="shared" si="16"/>
        <v>-294.52024000000029</v>
      </c>
      <c r="AD41" s="28">
        <f t="shared" si="17"/>
        <v>-11.324033205012725</v>
      </c>
      <c r="AE41" s="29">
        <v>1908.27503</v>
      </c>
      <c r="AF41" s="29">
        <f>[1]Лист1!HO42/1000</f>
        <v>-1548.6683700000001</v>
      </c>
      <c r="AG41" s="28">
        <f t="shared" si="18"/>
        <v>-3456.9434000000001</v>
      </c>
      <c r="AH41" s="28"/>
      <c r="AI41" s="30">
        <v>22498.132899999997</v>
      </c>
      <c r="AJ41" s="30">
        <f>[1]Лист1!KB42/1000</f>
        <v>28759.75029</v>
      </c>
      <c r="AK41" s="28">
        <f t="shared" si="20"/>
        <v>6261.6173900000031</v>
      </c>
      <c r="AL41" s="28">
        <f t="shared" si="21"/>
        <v>27.8317201602094</v>
      </c>
      <c r="AM41" s="29">
        <v>4714.8897699999998</v>
      </c>
      <c r="AN41" s="29">
        <f>[1]Лист1!ND42/1000</f>
        <v>6177.4013700000005</v>
      </c>
      <c r="AO41" s="28">
        <f t="shared" si="22"/>
        <v>1462.5116000000007</v>
      </c>
      <c r="AP41" s="28">
        <f t="shared" si="23"/>
        <v>31.018998775023334</v>
      </c>
      <c r="AQ41" s="29">
        <v>0</v>
      </c>
      <c r="AR41" s="29">
        <f>[1]Лист1!TH42/1000</f>
        <v>0</v>
      </c>
      <c r="AS41" s="28">
        <f t="shared" si="45"/>
        <v>0</v>
      </c>
      <c r="AT41" s="28"/>
      <c r="AU41" s="27">
        <v>48870.48285</v>
      </c>
      <c r="AV41" s="27">
        <f t="shared" si="24"/>
        <v>46416.59203</v>
      </c>
      <c r="AW41" s="28">
        <f t="shared" si="25"/>
        <v>-2453.8908200000005</v>
      </c>
      <c r="AX41" s="28">
        <f t="shared" si="26"/>
        <v>-5.0212125538677839</v>
      </c>
      <c r="AY41" s="29">
        <v>26013.880410000002</v>
      </c>
      <c r="AZ41" s="29">
        <f>[1]Лист1!ZB42/1000</f>
        <v>29875.834269999999</v>
      </c>
      <c r="BA41" s="28">
        <f t="shared" si="27"/>
        <v>3861.9538599999978</v>
      </c>
      <c r="BB41" s="28">
        <f t="shared" si="28"/>
        <v>14.845743115338621</v>
      </c>
      <c r="BC41" s="29">
        <v>1141.3116399999999</v>
      </c>
      <c r="BD41" s="29">
        <f>[1]Лист1!AKP42/1000</f>
        <v>1307.0096699999999</v>
      </c>
      <c r="BE41" s="28">
        <f t="shared" si="29"/>
        <v>165.69803000000002</v>
      </c>
      <c r="BF41" s="28">
        <f t="shared" si="30"/>
        <v>14.518210819264056</v>
      </c>
      <c r="BG41" s="29">
        <v>1967.16993</v>
      </c>
      <c r="BH41" s="29">
        <f>[1]Лист1!APZ42/1000</f>
        <v>1566.2851599999999</v>
      </c>
      <c r="BI41" s="28">
        <f t="shared" si="31"/>
        <v>-400.88477000000012</v>
      </c>
      <c r="BJ41" s="28">
        <f t="shared" si="32"/>
        <v>-20.378756501224075</v>
      </c>
      <c r="BK41" s="29">
        <v>12680.587289999999</v>
      </c>
      <c r="BL41" s="29">
        <f>[1]Лист1!AVY42/1000</f>
        <v>7654.6224000000002</v>
      </c>
      <c r="BM41" s="28">
        <f t="shared" si="33"/>
        <v>-5025.9648899999993</v>
      </c>
      <c r="BN41" s="28">
        <f t="shared" si="41"/>
        <v>-39.635111332449959</v>
      </c>
      <c r="BO41" s="29">
        <v>3998.2302799999998</v>
      </c>
      <c r="BP41" s="29">
        <f>[1]Лист1!BGX42/1000</f>
        <v>3732.4674599999998</v>
      </c>
      <c r="BQ41" s="28">
        <f t="shared" si="34"/>
        <v>-265.76281999999992</v>
      </c>
      <c r="BR41" s="28">
        <f t="shared" si="35"/>
        <v>-6.6470113372259334</v>
      </c>
      <c r="BS41" s="29">
        <v>3069.3033</v>
      </c>
      <c r="BT41" s="29">
        <f>[1]Лист1!BYU42/1000</f>
        <v>2280.3730699999996</v>
      </c>
      <c r="BU41" s="28">
        <f t="shared" si="36"/>
        <v>-788.93023000000039</v>
      </c>
      <c r="BV41" s="28">
        <f t="shared" si="42"/>
        <v>-25.703886285855177</v>
      </c>
      <c r="BW41" s="27">
        <v>403111.22175000003</v>
      </c>
      <c r="BX41" s="27">
        <f>[1]Лист1!CBM42/1000</f>
        <v>621505.77916999999</v>
      </c>
      <c r="BY41" s="28">
        <f t="shared" si="37"/>
        <v>218394.55741999997</v>
      </c>
      <c r="BZ41" s="28">
        <f t="shared" si="38"/>
        <v>54.177245791347161</v>
      </c>
      <c r="CA41" s="27">
        <v>760905.55521999998</v>
      </c>
      <c r="CB41" s="27">
        <f t="shared" si="46"/>
        <v>980674.72968999995</v>
      </c>
      <c r="CC41" s="28">
        <f t="shared" si="39"/>
        <v>219769.17446999997</v>
      </c>
      <c r="CD41" s="28">
        <f t="shared" si="40"/>
        <v>28.882582465370263</v>
      </c>
      <c r="CF41" s="10"/>
      <c r="CG41" s="10"/>
      <c r="CH41" s="12"/>
      <c r="CI41" s="12"/>
    </row>
    <row r="42" spans="1:87" ht="17.100000000000001" customHeight="1">
      <c r="A42" s="25">
        <v>38</v>
      </c>
      <c r="B42" s="11" t="s">
        <v>6</v>
      </c>
      <c r="C42" s="27">
        <v>320372.24621000001</v>
      </c>
      <c r="D42" s="27">
        <f t="shared" si="43"/>
        <v>333171.75856000005</v>
      </c>
      <c r="E42" s="28">
        <f t="shared" si="4"/>
        <v>12799.512350000034</v>
      </c>
      <c r="F42" s="28">
        <f t="shared" si="5"/>
        <v>3.9952001153090322</v>
      </c>
      <c r="G42" s="27">
        <v>275114.77194000001</v>
      </c>
      <c r="H42" s="27">
        <f t="shared" si="44"/>
        <v>277588.47805000003</v>
      </c>
      <c r="I42" s="28">
        <f t="shared" si="6"/>
        <v>2473.7061100000283</v>
      </c>
      <c r="J42" s="28">
        <f t="shared" si="7"/>
        <v>0.89915423027140662</v>
      </c>
      <c r="K42" s="29">
        <v>195209.08538999999</v>
      </c>
      <c r="L42" s="29">
        <f>[1]Лист1!AL43/1000</f>
        <v>195434.05945</v>
      </c>
      <c r="M42" s="28">
        <f t="shared" si="8"/>
        <v>224.97406000000774</v>
      </c>
      <c r="N42" s="28">
        <f t="shared" si="9"/>
        <v>0.11524774041666319</v>
      </c>
      <c r="O42" s="29">
        <v>14537.978050000002</v>
      </c>
      <c r="P42" s="29">
        <f>[1]Лист1!BU43/1000</f>
        <v>17691.816899999998</v>
      </c>
      <c r="Q42" s="28">
        <f t="shared" si="10"/>
        <v>3153.8388499999965</v>
      </c>
      <c r="R42" s="28">
        <f t="shared" si="11"/>
        <v>21.693792899900515</v>
      </c>
      <c r="S42" s="29">
        <v>22460.61418</v>
      </c>
      <c r="T42" s="29">
        <f>[1]Лист1!FQ43/1000</f>
        <v>21630.449989999997</v>
      </c>
      <c r="U42" s="28">
        <f t="shared" si="12"/>
        <v>-830.16419000000315</v>
      </c>
      <c r="V42" s="28">
        <f t="shared" si="13"/>
        <v>-3.6960885546007063</v>
      </c>
      <c r="W42" s="29">
        <v>11151.239680000001</v>
      </c>
      <c r="X42" s="29">
        <f>[1]Лист1!GF43/1000</f>
        <v>13793.792210000001</v>
      </c>
      <c r="Y42" s="28">
        <f t="shared" si="14"/>
        <v>2642.5525300000008</v>
      </c>
      <c r="Z42" s="28">
        <f t="shared" si="15"/>
        <v>23.69738796610639</v>
      </c>
      <c r="AA42" s="29">
        <v>1392.1850099999999</v>
      </c>
      <c r="AB42" s="29">
        <f>[1]Лист1!GU43/1000</f>
        <v>1090.71306</v>
      </c>
      <c r="AC42" s="28">
        <f t="shared" si="16"/>
        <v>-301.47194999999988</v>
      </c>
      <c r="AD42" s="28">
        <f t="shared" si="17"/>
        <v>-21.654589572114403</v>
      </c>
      <c r="AE42" s="29">
        <v>1588.3971100000001</v>
      </c>
      <c r="AF42" s="29">
        <f>[1]Лист1!HO43/1000</f>
        <v>1616.73469</v>
      </c>
      <c r="AG42" s="28">
        <f t="shared" si="18"/>
        <v>28.337579999999889</v>
      </c>
      <c r="AH42" s="28">
        <f t="shared" si="19"/>
        <v>1.7840362351200696</v>
      </c>
      <c r="AI42" s="30">
        <v>25260.711159999999</v>
      </c>
      <c r="AJ42" s="30">
        <f>[1]Лист1!KB43/1000</f>
        <v>22075.382510000003</v>
      </c>
      <c r="AK42" s="28">
        <f t="shared" si="20"/>
        <v>-3185.3286499999958</v>
      </c>
      <c r="AL42" s="28">
        <f t="shared" si="21"/>
        <v>-12.60981383233549</v>
      </c>
      <c r="AM42" s="29">
        <v>3514.5351600000004</v>
      </c>
      <c r="AN42" s="29">
        <f>[1]Лист1!ND43/1000</f>
        <v>4255.5292399999998</v>
      </c>
      <c r="AO42" s="28">
        <f t="shared" si="22"/>
        <v>740.99407999999949</v>
      </c>
      <c r="AP42" s="28">
        <f t="shared" si="23"/>
        <v>21.083700867001681</v>
      </c>
      <c r="AQ42" s="29">
        <v>2.6199999999999998E-2</v>
      </c>
      <c r="AR42" s="29">
        <f>[1]Лист1!TH43/1000</f>
        <v>0</v>
      </c>
      <c r="AS42" s="28">
        <f t="shared" si="45"/>
        <v>-2.6199999999999998E-2</v>
      </c>
      <c r="AT42" s="28"/>
      <c r="AU42" s="27">
        <v>45257.474269999999</v>
      </c>
      <c r="AV42" s="27">
        <f t="shared" si="24"/>
        <v>55583.280510000004</v>
      </c>
      <c r="AW42" s="28">
        <f t="shared" si="25"/>
        <v>10325.806240000005</v>
      </c>
      <c r="AX42" s="28">
        <f t="shared" si="26"/>
        <v>22.81569267077883</v>
      </c>
      <c r="AY42" s="29">
        <v>33437.219469999996</v>
      </c>
      <c r="AZ42" s="29">
        <f>[1]Лист1!ZB43/1000</f>
        <v>39858.992720000002</v>
      </c>
      <c r="BA42" s="28">
        <f t="shared" si="27"/>
        <v>6421.7732500000056</v>
      </c>
      <c r="BB42" s="28">
        <f t="shared" si="28"/>
        <v>19.205464305312958</v>
      </c>
      <c r="BC42" s="29">
        <v>1350.3447900000001</v>
      </c>
      <c r="BD42" s="29">
        <f>[1]Лист1!AKP43/1000</f>
        <v>1028.68094</v>
      </c>
      <c r="BE42" s="28">
        <f t="shared" si="29"/>
        <v>-321.66385000000014</v>
      </c>
      <c r="BF42" s="28">
        <f t="shared" si="30"/>
        <v>-23.820868002164104</v>
      </c>
      <c r="BG42" s="29">
        <v>4378.5829599999997</v>
      </c>
      <c r="BH42" s="29">
        <f>[1]Лист1!APZ43/1000</f>
        <v>4923.7170599999999</v>
      </c>
      <c r="BI42" s="28">
        <f t="shared" si="31"/>
        <v>545.13410000000022</v>
      </c>
      <c r="BJ42" s="28">
        <f t="shared" si="32"/>
        <v>12.450011909789211</v>
      </c>
      <c r="BK42" s="29">
        <v>4087.4965899999997</v>
      </c>
      <c r="BL42" s="29">
        <f>[1]Лист1!AVY43/1000</f>
        <v>6741.1724000000004</v>
      </c>
      <c r="BM42" s="28">
        <f t="shared" si="33"/>
        <v>2653.6758100000006</v>
      </c>
      <c r="BN42" s="28" t="s">
        <v>96</v>
      </c>
      <c r="BO42" s="29">
        <v>1904.61031</v>
      </c>
      <c r="BP42" s="29">
        <f>[1]Лист1!BGX43/1000</f>
        <v>2994.7173900000003</v>
      </c>
      <c r="BQ42" s="28">
        <f t="shared" si="34"/>
        <v>1090.1070800000002</v>
      </c>
      <c r="BR42" s="28">
        <f t="shared" si="35"/>
        <v>57.235176890331985</v>
      </c>
      <c r="BS42" s="29">
        <v>99.22014999999999</v>
      </c>
      <c r="BT42" s="29">
        <f>[1]Лист1!BYU43/1000</f>
        <v>36</v>
      </c>
      <c r="BU42" s="28">
        <f t="shared" si="36"/>
        <v>-63.22014999999999</v>
      </c>
      <c r="BV42" s="28">
        <f t="shared" si="42"/>
        <v>-63.717047394102913</v>
      </c>
      <c r="BW42" s="27">
        <v>369431.27246000001</v>
      </c>
      <c r="BX42" s="27">
        <f>[1]Лист1!CBM43/1000</f>
        <v>379150.35943000001</v>
      </c>
      <c r="BY42" s="28">
        <f t="shared" si="37"/>
        <v>9719.0869700000039</v>
      </c>
      <c r="BZ42" s="28">
        <f t="shared" si="38"/>
        <v>2.6308241057346748</v>
      </c>
      <c r="CA42" s="27">
        <v>689803.5186699999</v>
      </c>
      <c r="CB42" s="27">
        <f t="shared" si="46"/>
        <v>712322.11799000006</v>
      </c>
      <c r="CC42" s="28">
        <f t="shared" si="39"/>
        <v>22518.599320000154</v>
      </c>
      <c r="CD42" s="28">
        <f t="shared" si="40"/>
        <v>3.2644947018272603</v>
      </c>
      <c r="CF42" s="10"/>
      <c r="CG42" s="10"/>
      <c r="CH42" s="12"/>
      <c r="CI42" s="12"/>
    </row>
    <row r="43" spans="1:87" ht="17.100000000000001" customHeight="1">
      <c r="A43" s="25">
        <v>39</v>
      </c>
      <c r="B43" s="11" t="s">
        <v>7</v>
      </c>
      <c r="C43" s="27">
        <v>146781.94407</v>
      </c>
      <c r="D43" s="27">
        <f t="shared" si="43"/>
        <v>150406.08269000001</v>
      </c>
      <c r="E43" s="28">
        <f t="shared" si="4"/>
        <v>3624.1386200000125</v>
      </c>
      <c r="F43" s="28">
        <f t="shared" si="5"/>
        <v>2.4690629647687814</v>
      </c>
      <c r="G43" s="27">
        <v>120551.46614</v>
      </c>
      <c r="H43" s="27">
        <f t="shared" si="44"/>
        <v>127872.33408000002</v>
      </c>
      <c r="I43" s="28">
        <f t="shared" si="6"/>
        <v>7320.867940000011</v>
      </c>
      <c r="J43" s="28">
        <f t="shared" si="7"/>
        <v>6.0728153496682182</v>
      </c>
      <c r="K43" s="29">
        <v>90631.777370000011</v>
      </c>
      <c r="L43" s="29">
        <f>[1]Лист1!AL44/1000</f>
        <v>95663.849470000001</v>
      </c>
      <c r="M43" s="28">
        <f t="shared" si="8"/>
        <v>5032.0720999999903</v>
      </c>
      <c r="N43" s="28">
        <f t="shared" si="9"/>
        <v>5.5522160615440583</v>
      </c>
      <c r="O43" s="29">
        <v>3438.89914</v>
      </c>
      <c r="P43" s="29">
        <f>[1]Лист1!BU44/1000</f>
        <v>3428.6676499999999</v>
      </c>
      <c r="Q43" s="28">
        <f t="shared" si="10"/>
        <v>-10.231490000000122</v>
      </c>
      <c r="R43" s="28">
        <f t="shared" si="11"/>
        <v>-0.29752224719217679</v>
      </c>
      <c r="S43" s="29">
        <v>12447.800449999999</v>
      </c>
      <c r="T43" s="29">
        <f>[1]Лист1!FQ44/1000</f>
        <v>12431.053320000001</v>
      </c>
      <c r="U43" s="28">
        <f t="shared" si="12"/>
        <v>-16.747129999997924</v>
      </c>
      <c r="V43" s="28">
        <f t="shared" si="13"/>
        <v>-0.13453886947550586</v>
      </c>
      <c r="W43" s="29">
        <v>791.40427999999997</v>
      </c>
      <c r="X43" s="29">
        <f>[1]Лист1!GF44/1000</f>
        <v>1059.66752</v>
      </c>
      <c r="Y43" s="28">
        <f t="shared" si="14"/>
        <v>268.26324</v>
      </c>
      <c r="Z43" s="28">
        <f t="shared" si="15"/>
        <v>33.897117665322696</v>
      </c>
      <c r="AA43" s="29">
        <v>631.44299999999998</v>
      </c>
      <c r="AB43" s="29">
        <f>[1]Лист1!GU44/1000</f>
        <v>341.84258</v>
      </c>
      <c r="AC43" s="28">
        <f t="shared" si="16"/>
        <v>-289.60041999999999</v>
      </c>
      <c r="AD43" s="28">
        <f t="shared" si="17"/>
        <v>-45.863271902610371</v>
      </c>
      <c r="AE43" s="29">
        <v>842.80415000000005</v>
      </c>
      <c r="AF43" s="29">
        <f>[1]Лист1!HO44/1000</f>
        <v>1402.06891</v>
      </c>
      <c r="AG43" s="28">
        <f t="shared" si="18"/>
        <v>559.26475999999991</v>
      </c>
      <c r="AH43" s="28">
        <f t="shared" si="19"/>
        <v>66.357618196350813</v>
      </c>
      <c r="AI43" s="30">
        <v>9941.1628000000001</v>
      </c>
      <c r="AJ43" s="30">
        <f>[1]Лист1!KB44/1000</f>
        <v>11047.335150000001</v>
      </c>
      <c r="AK43" s="28">
        <f t="shared" si="20"/>
        <v>1106.1723500000007</v>
      </c>
      <c r="AL43" s="28">
        <f t="shared" si="21"/>
        <v>11.127192786743237</v>
      </c>
      <c r="AM43" s="29">
        <v>1826.1735700000002</v>
      </c>
      <c r="AN43" s="29">
        <f>[1]Лист1!ND44/1000</f>
        <v>2497.8494799999999</v>
      </c>
      <c r="AO43" s="28">
        <f t="shared" si="22"/>
        <v>671.6759099999997</v>
      </c>
      <c r="AP43" s="28">
        <f t="shared" si="23"/>
        <v>36.780507671020558</v>
      </c>
      <c r="AQ43" s="29">
        <v>1.3799999999999999E-3</v>
      </c>
      <c r="AR43" s="29">
        <f>[1]Лист1!TH44/1000</f>
        <v>0</v>
      </c>
      <c r="AS43" s="28">
        <f t="shared" si="45"/>
        <v>-1.3799999999999999E-3</v>
      </c>
      <c r="AT43" s="28"/>
      <c r="AU43" s="27">
        <v>26230.477930000001</v>
      </c>
      <c r="AV43" s="27">
        <f t="shared" si="24"/>
        <v>22533.748610000002</v>
      </c>
      <c r="AW43" s="28">
        <f t="shared" si="25"/>
        <v>-3696.7293199999986</v>
      </c>
      <c r="AX43" s="28">
        <f t="shared" si="26"/>
        <v>-14.093259489458333</v>
      </c>
      <c r="AY43" s="29">
        <v>9953.0568699999985</v>
      </c>
      <c r="AZ43" s="29">
        <f>[1]Лист1!ZB44/1000</f>
        <v>7741.4985099999994</v>
      </c>
      <c r="BA43" s="28">
        <f t="shared" si="27"/>
        <v>-2211.5583599999991</v>
      </c>
      <c r="BB43" s="28">
        <f t="shared" si="28"/>
        <v>-22.219890721874265</v>
      </c>
      <c r="BC43" s="29">
        <v>542.59808999999996</v>
      </c>
      <c r="BD43" s="29">
        <f>[1]Лист1!AKP44/1000</f>
        <v>1503.7764299999999</v>
      </c>
      <c r="BE43" s="28">
        <f t="shared" si="29"/>
        <v>961.17833999999993</v>
      </c>
      <c r="BF43" s="28" t="s">
        <v>77</v>
      </c>
      <c r="BG43" s="29">
        <v>300.81572999999997</v>
      </c>
      <c r="BH43" s="29">
        <f>[1]Лист1!APZ44/1000</f>
        <v>680.64508999999998</v>
      </c>
      <c r="BI43" s="28">
        <f t="shared" si="31"/>
        <v>379.82936000000001</v>
      </c>
      <c r="BJ43" s="28">
        <f t="shared" si="32"/>
        <v>126.26645554738775</v>
      </c>
      <c r="BK43" s="29">
        <v>13593.670599999999</v>
      </c>
      <c r="BL43" s="29">
        <f>[1]Лист1!AVY44/1000</f>
        <v>9296.8292500000007</v>
      </c>
      <c r="BM43" s="28">
        <f t="shared" si="33"/>
        <v>-4296.8413499999988</v>
      </c>
      <c r="BN43" s="28">
        <f t="shared" si="41"/>
        <v>-31.60913248846856</v>
      </c>
      <c r="BO43" s="29">
        <v>1692.1006299999999</v>
      </c>
      <c r="BP43" s="29">
        <f>[1]Лист1!BGX44/1000</f>
        <v>3003.5064199999997</v>
      </c>
      <c r="BQ43" s="28">
        <f t="shared" si="34"/>
        <v>1311.4057899999998</v>
      </c>
      <c r="BR43" s="28">
        <f t="shared" si="35"/>
        <v>77.501643031714963</v>
      </c>
      <c r="BS43" s="29">
        <v>148.23601000000002</v>
      </c>
      <c r="BT43" s="29">
        <f>[1]Лист1!BYU44/1000</f>
        <v>307.49290999999999</v>
      </c>
      <c r="BU43" s="28">
        <f t="shared" si="36"/>
        <v>159.25689999999997</v>
      </c>
      <c r="BV43" s="28" t="s">
        <v>82</v>
      </c>
      <c r="BW43" s="27">
        <v>173233.39515</v>
      </c>
      <c r="BX43" s="27">
        <f>[1]Лист1!CBM44/1000</f>
        <v>325413.41881</v>
      </c>
      <c r="BY43" s="28">
        <f t="shared" si="37"/>
        <v>152180.02366000001</v>
      </c>
      <c r="BZ43" s="28">
        <f t="shared" si="38"/>
        <v>87.846817022912802</v>
      </c>
      <c r="CA43" s="27">
        <v>320015.33922000002</v>
      </c>
      <c r="CB43" s="27">
        <f t="shared" si="46"/>
        <v>475819.50150000001</v>
      </c>
      <c r="CC43" s="28">
        <f t="shared" si="39"/>
        <v>155804.16227999999</v>
      </c>
      <c r="CD43" s="28">
        <f t="shared" si="40"/>
        <v>48.686466923665108</v>
      </c>
      <c r="CF43" s="10"/>
      <c r="CG43" s="10"/>
      <c r="CH43" s="12"/>
      <c r="CI43" s="12"/>
    </row>
    <row r="44" spans="1:87" ht="17.100000000000001" customHeight="1">
      <c r="A44" s="25">
        <v>40</v>
      </c>
      <c r="B44" s="11" t="s">
        <v>8</v>
      </c>
      <c r="C44" s="27">
        <v>143444.90150000001</v>
      </c>
      <c r="D44" s="27">
        <f t="shared" si="43"/>
        <v>141119.92546</v>
      </c>
      <c r="E44" s="28">
        <f t="shared" si="4"/>
        <v>-2324.9760400000087</v>
      </c>
      <c r="F44" s="28">
        <f t="shared" si="5"/>
        <v>-1.6208146930896845</v>
      </c>
      <c r="G44" s="27">
        <v>122207.02671000001</v>
      </c>
      <c r="H44" s="27">
        <f t="shared" si="44"/>
        <v>125261.02055</v>
      </c>
      <c r="I44" s="28">
        <f t="shared" si="6"/>
        <v>3053.9938399999955</v>
      </c>
      <c r="J44" s="28">
        <f t="shared" si="7"/>
        <v>2.4990329297898626</v>
      </c>
      <c r="K44" s="29">
        <v>103000.19445000001</v>
      </c>
      <c r="L44" s="29">
        <f>[1]Лист1!AL45/1000</f>
        <v>102486.74059</v>
      </c>
      <c r="M44" s="28">
        <f t="shared" si="8"/>
        <v>-513.45386000000872</v>
      </c>
      <c r="N44" s="28">
        <f t="shared" si="9"/>
        <v>-0.49849795210751324</v>
      </c>
      <c r="O44" s="29">
        <v>3372.4223299999999</v>
      </c>
      <c r="P44" s="29">
        <f>[1]Лист1!BU45/1000</f>
        <v>3361.1210000000001</v>
      </c>
      <c r="Q44" s="28">
        <f t="shared" si="10"/>
        <v>-11.30132999999978</v>
      </c>
      <c r="R44" s="28">
        <f t="shared" si="11"/>
        <v>-0.33511016397521587</v>
      </c>
      <c r="S44" s="29">
        <v>7681.6946200000002</v>
      </c>
      <c r="T44" s="29">
        <f>[1]Лист1!FQ45/1000</f>
        <v>7797.8680800000002</v>
      </c>
      <c r="U44" s="28">
        <f t="shared" si="12"/>
        <v>116.17345999999998</v>
      </c>
      <c r="V44" s="28">
        <f t="shared" si="13"/>
        <v>1.5123415567384342</v>
      </c>
      <c r="W44" s="29">
        <v>408.053</v>
      </c>
      <c r="X44" s="29">
        <f>[1]Лист1!GF45/1000</f>
        <v>757.60361999999998</v>
      </c>
      <c r="Y44" s="28">
        <f t="shared" si="14"/>
        <v>349.55061999999998</v>
      </c>
      <c r="Z44" s="28">
        <f t="shared" si="15"/>
        <v>85.663043771274801</v>
      </c>
      <c r="AA44" s="29">
        <v>1142.8957700000001</v>
      </c>
      <c r="AB44" s="29">
        <f>[1]Лист1!GU45/1000</f>
        <v>1186.98551</v>
      </c>
      <c r="AC44" s="28">
        <f t="shared" si="16"/>
        <v>44.089739999999892</v>
      </c>
      <c r="AD44" s="28">
        <f t="shared" si="17"/>
        <v>3.8577218638231443</v>
      </c>
      <c r="AE44" s="29">
        <v>511.49709000000001</v>
      </c>
      <c r="AF44" s="29">
        <f>[1]Лист1!HO45/1000</f>
        <v>597.54277999999999</v>
      </c>
      <c r="AG44" s="28">
        <f t="shared" si="18"/>
        <v>86.045689999999979</v>
      </c>
      <c r="AH44" s="28">
        <f t="shared" si="19"/>
        <v>16.822322488677301</v>
      </c>
      <c r="AI44" s="30">
        <v>4131.4997299999995</v>
      </c>
      <c r="AJ44" s="30">
        <f>[1]Лист1!KB45/1000</f>
        <v>6614.1128499999995</v>
      </c>
      <c r="AK44" s="28">
        <f t="shared" si="20"/>
        <v>2482.61312</v>
      </c>
      <c r="AL44" s="28">
        <f t="shared" si="21"/>
        <v>60.089877338561536</v>
      </c>
      <c r="AM44" s="29">
        <v>1958.76972</v>
      </c>
      <c r="AN44" s="29">
        <f>[1]Лист1!ND45/1000</f>
        <v>2459.04612</v>
      </c>
      <c r="AO44" s="28">
        <f t="shared" si="22"/>
        <v>500.27639999999997</v>
      </c>
      <c r="AP44" s="28">
        <f t="shared" si="23"/>
        <v>25.540337636013689</v>
      </c>
      <c r="AQ44" s="29">
        <v>0</v>
      </c>
      <c r="AR44" s="29">
        <f>[1]Лист1!TH45/1000</f>
        <v>0</v>
      </c>
      <c r="AS44" s="28">
        <f t="shared" si="45"/>
        <v>0</v>
      </c>
      <c r="AT44" s="28"/>
      <c r="AU44" s="27">
        <v>21237.874790000002</v>
      </c>
      <c r="AV44" s="27">
        <f t="shared" si="24"/>
        <v>15858.904910000001</v>
      </c>
      <c r="AW44" s="28">
        <f t="shared" si="25"/>
        <v>-5378.9698800000006</v>
      </c>
      <c r="AX44" s="28">
        <f t="shared" si="26"/>
        <v>-25.327251117106712</v>
      </c>
      <c r="AY44" s="29">
        <v>6095.4621699999998</v>
      </c>
      <c r="AZ44" s="29">
        <f>[1]Лист1!ZB45/1000</f>
        <v>4851.12417</v>
      </c>
      <c r="BA44" s="28">
        <f t="shared" si="27"/>
        <v>-1244.3379999999997</v>
      </c>
      <c r="BB44" s="28">
        <f t="shared" si="28"/>
        <v>-20.414169841365776</v>
      </c>
      <c r="BC44" s="29">
        <v>375.38139000000001</v>
      </c>
      <c r="BD44" s="29">
        <f>[1]Лист1!AKP45/1000</f>
        <v>298.11258000000004</v>
      </c>
      <c r="BE44" s="28">
        <f t="shared" si="29"/>
        <v>-77.268809999999974</v>
      </c>
      <c r="BF44" s="28">
        <f t="shared" si="30"/>
        <v>-20.584081166090826</v>
      </c>
      <c r="BG44" s="29">
        <v>9344.0432899999996</v>
      </c>
      <c r="BH44" s="29">
        <f>[1]Лист1!APZ45/1000</f>
        <v>8617.9940700000006</v>
      </c>
      <c r="BI44" s="28">
        <f t="shared" si="31"/>
        <v>-726.04921999999897</v>
      </c>
      <c r="BJ44" s="28">
        <f t="shared" si="32"/>
        <v>-7.7701825373285374</v>
      </c>
      <c r="BK44" s="29">
        <v>4114.5936099999999</v>
      </c>
      <c r="BL44" s="29">
        <f>[1]Лист1!AVY45/1000</f>
        <v>895.29822000000001</v>
      </c>
      <c r="BM44" s="28">
        <f t="shared" si="33"/>
        <v>-3219.2953899999998</v>
      </c>
      <c r="BN44" s="28">
        <f t="shared" si="41"/>
        <v>-78.240907733291309</v>
      </c>
      <c r="BO44" s="29">
        <v>1248.1950900000002</v>
      </c>
      <c r="BP44" s="29">
        <f>[1]Лист1!BGX45/1000</f>
        <v>1132.2201100000002</v>
      </c>
      <c r="BQ44" s="28">
        <f t="shared" si="34"/>
        <v>-115.97497999999996</v>
      </c>
      <c r="BR44" s="28">
        <f t="shared" si="35"/>
        <v>-9.2914145336046658</v>
      </c>
      <c r="BS44" s="29">
        <v>60.199239999999996</v>
      </c>
      <c r="BT44" s="29">
        <f>[1]Лист1!BYU45/1000</f>
        <v>64.155760000000001</v>
      </c>
      <c r="BU44" s="28">
        <f t="shared" si="36"/>
        <v>3.9565200000000047</v>
      </c>
      <c r="BV44" s="28">
        <f t="shared" si="42"/>
        <v>6.5723753323131575</v>
      </c>
      <c r="BW44" s="27">
        <v>149460.57955000002</v>
      </c>
      <c r="BX44" s="27">
        <f>[1]Лист1!CBM45/1000</f>
        <v>165597.21388999998</v>
      </c>
      <c r="BY44" s="28">
        <f t="shared" si="37"/>
        <v>16136.634339999961</v>
      </c>
      <c r="BZ44" s="28">
        <f t="shared" si="38"/>
        <v>10.796582208221437</v>
      </c>
      <c r="CA44" s="27">
        <v>292905.48105</v>
      </c>
      <c r="CB44" s="27">
        <f t="shared" si="46"/>
        <v>306717.13934999995</v>
      </c>
      <c r="CC44" s="28">
        <f t="shared" si="39"/>
        <v>13811.658299999952</v>
      </c>
      <c r="CD44" s="28">
        <f t="shared" si="40"/>
        <v>4.7153976943306901</v>
      </c>
      <c r="CF44" s="10"/>
      <c r="CG44" s="10"/>
      <c r="CH44" s="12"/>
      <c r="CI44" s="12"/>
    </row>
    <row r="45" spans="1:87" s="13" customFormat="1" ht="17.100000000000001" customHeight="1">
      <c r="A45" s="40">
        <v>41</v>
      </c>
      <c r="B45" s="41" t="s">
        <v>65</v>
      </c>
      <c r="C45" s="38">
        <v>6044256.1438199999</v>
      </c>
      <c r="D45" s="38">
        <f>SUM(D39:D44)</f>
        <v>5439420.4536199989</v>
      </c>
      <c r="E45" s="38">
        <f t="shared" si="4"/>
        <v>-604835.690200001</v>
      </c>
      <c r="F45" s="38">
        <f t="shared" si="5"/>
        <v>-10.006784553934239</v>
      </c>
      <c r="G45" s="38">
        <v>4599902.6207999997</v>
      </c>
      <c r="H45" s="38">
        <f t="shared" si="44"/>
        <v>4079944.1250800001</v>
      </c>
      <c r="I45" s="38">
        <f t="shared" si="6"/>
        <v>-519958.49571999954</v>
      </c>
      <c r="J45" s="38">
        <f t="shared" si="7"/>
        <v>-11.303684851258225</v>
      </c>
      <c r="K45" s="38">
        <v>2947414.1887999997</v>
      </c>
      <c r="L45" s="38">
        <f>SUM(L39:L44)</f>
        <v>2757756.3194499994</v>
      </c>
      <c r="M45" s="38">
        <f t="shared" si="8"/>
        <v>-189657.86935000028</v>
      </c>
      <c r="N45" s="38">
        <f t="shared" si="9"/>
        <v>-6.4347206466837719</v>
      </c>
      <c r="O45" s="38">
        <v>65461.8102</v>
      </c>
      <c r="P45" s="38">
        <f>SUM(P39:P44)</f>
        <v>68546.333989999999</v>
      </c>
      <c r="Q45" s="38">
        <f t="shared" si="10"/>
        <v>3084.5237899999993</v>
      </c>
      <c r="R45" s="38">
        <f t="shared" si="11"/>
        <v>4.7119439266590746</v>
      </c>
      <c r="S45" s="38">
        <v>413040.23821999994</v>
      </c>
      <c r="T45" s="38">
        <f>SUM(T39:T44)</f>
        <v>399771.78132000001</v>
      </c>
      <c r="U45" s="38">
        <f t="shared" si="12"/>
        <v>-13268.456899999932</v>
      </c>
      <c r="V45" s="38">
        <f t="shared" si="13"/>
        <v>-3.2123884484428089</v>
      </c>
      <c r="W45" s="38">
        <v>23580.28487</v>
      </c>
      <c r="X45" s="38">
        <f>SUM(X39:X44)</f>
        <v>27232.670200000004</v>
      </c>
      <c r="Y45" s="38">
        <f t="shared" si="14"/>
        <v>3652.3853300000046</v>
      </c>
      <c r="Z45" s="38">
        <f t="shared" si="15"/>
        <v>15.489148456585227</v>
      </c>
      <c r="AA45" s="38">
        <v>16222.994929999997</v>
      </c>
      <c r="AB45" s="38">
        <f>SUM(AB39:AB44)</f>
        <v>14622.98703</v>
      </c>
      <c r="AC45" s="38">
        <f t="shared" si="16"/>
        <v>-1600.0078999999969</v>
      </c>
      <c r="AD45" s="38">
        <f t="shared" si="17"/>
        <v>-9.8625926156286994</v>
      </c>
      <c r="AE45" s="38">
        <v>64102.261909999994</v>
      </c>
      <c r="AF45" s="38">
        <f>SUM(AF39:AF44)</f>
        <v>72871.567890000006</v>
      </c>
      <c r="AG45" s="38">
        <f t="shared" si="18"/>
        <v>8769.3059800000119</v>
      </c>
      <c r="AH45" s="38">
        <f t="shared" si="19"/>
        <v>13.680181819967885</v>
      </c>
      <c r="AI45" s="39">
        <v>915083.78905999998</v>
      </c>
      <c r="AJ45" s="39">
        <f>SUM(AJ39:AJ44)</f>
        <v>602115.51062000007</v>
      </c>
      <c r="AK45" s="38">
        <f t="shared" si="20"/>
        <v>-312968.27843999991</v>
      </c>
      <c r="AL45" s="38">
        <f t="shared" si="21"/>
        <v>-34.201051551955672</v>
      </c>
      <c r="AM45" s="38">
        <v>152810.45216000002</v>
      </c>
      <c r="AN45" s="38">
        <f>SUM(AN39:AN44)</f>
        <v>137025.53316000002</v>
      </c>
      <c r="AO45" s="38">
        <f t="shared" si="22"/>
        <v>-15784.918999999994</v>
      </c>
      <c r="AP45" s="38">
        <f t="shared" si="23"/>
        <v>-10.329737774398069</v>
      </c>
      <c r="AQ45" s="38">
        <v>2186.6006500000003</v>
      </c>
      <c r="AR45" s="38">
        <f>SUM(AR39:AR44)</f>
        <v>1.4214199999999999</v>
      </c>
      <c r="AS45" s="38">
        <f t="shared" si="45"/>
        <v>-2185.1792300000002</v>
      </c>
      <c r="AT45" s="38">
        <f t="shared" ref="AT45:AT46" si="47">AR45/AQ45*100-100</f>
        <v>-99.934994074020793</v>
      </c>
      <c r="AU45" s="38">
        <v>1444353.5230200002</v>
      </c>
      <c r="AV45" s="38">
        <f t="shared" si="24"/>
        <v>1359476.3285399997</v>
      </c>
      <c r="AW45" s="38">
        <f t="shared" si="25"/>
        <v>-84877.194480000529</v>
      </c>
      <c r="AX45" s="38">
        <f t="shared" si="26"/>
        <v>-5.8764833627802346</v>
      </c>
      <c r="AY45" s="38">
        <v>811470.29518999998</v>
      </c>
      <c r="AZ45" s="38">
        <f>SUM(AZ39:AZ44)</f>
        <v>812227.77065999981</v>
      </c>
      <c r="BA45" s="38">
        <f t="shared" si="27"/>
        <v>757.47546999983024</v>
      </c>
      <c r="BB45" s="38">
        <f t="shared" si="28"/>
        <v>9.3346050310131545E-2</v>
      </c>
      <c r="BC45" s="38">
        <v>27850.406309999998</v>
      </c>
      <c r="BD45" s="38">
        <f>SUM(BD39:BD44)</f>
        <v>31065.336779999998</v>
      </c>
      <c r="BE45" s="38">
        <f t="shared" si="29"/>
        <v>3214.9304699999993</v>
      </c>
      <c r="BF45" s="38">
        <f t="shared" si="30"/>
        <v>11.543567566716774</v>
      </c>
      <c r="BG45" s="38">
        <v>44427.03989</v>
      </c>
      <c r="BH45" s="38">
        <f>SUM(BH39:BH44)</f>
        <v>39493.066200000001</v>
      </c>
      <c r="BI45" s="38">
        <f t="shared" si="31"/>
        <v>-4933.9736899999989</v>
      </c>
      <c r="BJ45" s="38">
        <f t="shared" si="32"/>
        <v>-11.105789857294951</v>
      </c>
      <c r="BK45" s="38">
        <v>389470.88966999995</v>
      </c>
      <c r="BL45" s="38">
        <f>SUM(BL39:BL44)</f>
        <v>248551.08214000004</v>
      </c>
      <c r="BM45" s="38">
        <f t="shared" si="33"/>
        <v>-140919.8075299999</v>
      </c>
      <c r="BN45" s="38">
        <f t="shared" si="41"/>
        <v>-36.182372358920524</v>
      </c>
      <c r="BO45" s="38">
        <v>135555.58598999999</v>
      </c>
      <c r="BP45" s="38">
        <f>SUM(BP39:BP44)</f>
        <v>142480.90461999999</v>
      </c>
      <c r="BQ45" s="38">
        <f t="shared" si="34"/>
        <v>6925.3186299999943</v>
      </c>
      <c r="BR45" s="38">
        <f t="shared" si="35"/>
        <v>5.1088404652766428</v>
      </c>
      <c r="BS45" s="38">
        <v>35579.305970000009</v>
      </c>
      <c r="BT45" s="38">
        <f>SUM(BT39:BT44)</f>
        <v>85658.168140000009</v>
      </c>
      <c r="BU45" s="38">
        <f t="shared" si="36"/>
        <v>50078.86217</v>
      </c>
      <c r="BV45" s="38" t="s">
        <v>92</v>
      </c>
      <c r="BW45" s="38">
        <v>7376598.8112900006</v>
      </c>
      <c r="BX45" s="38">
        <f>SUM(BX39:BX44)</f>
        <v>8806352.0159399994</v>
      </c>
      <c r="BY45" s="38">
        <f t="shared" si="37"/>
        <v>1429753.2046499988</v>
      </c>
      <c r="BZ45" s="38">
        <f t="shared" si="38"/>
        <v>19.382282285187301</v>
      </c>
      <c r="CA45" s="38">
        <v>13420854.95511</v>
      </c>
      <c r="CB45" s="38">
        <f t="shared" si="46"/>
        <v>14245772.469559997</v>
      </c>
      <c r="CC45" s="38">
        <f t="shared" si="39"/>
        <v>824917.51444999687</v>
      </c>
      <c r="CD45" s="38">
        <f t="shared" si="40"/>
        <v>6.1465347566095971</v>
      </c>
      <c r="CF45" s="14"/>
      <c r="CG45" s="14"/>
      <c r="CH45" s="15"/>
      <c r="CI45" s="15"/>
    </row>
    <row r="46" spans="1:87" s="31" customFormat="1" ht="36" customHeight="1">
      <c r="A46" s="42">
        <v>42</v>
      </c>
      <c r="B46" s="43" t="s">
        <v>66</v>
      </c>
      <c r="C46" s="44">
        <v>9711752.69936</v>
      </c>
      <c r="D46" s="44">
        <f>H46+AV46</f>
        <v>9334624.1609699987</v>
      </c>
      <c r="E46" s="44">
        <f t="shared" si="4"/>
        <v>-377128.53839000128</v>
      </c>
      <c r="F46" s="44">
        <f t="shared" si="5"/>
        <v>-3.8832180973353445</v>
      </c>
      <c r="G46" s="44">
        <v>7735336.4929000009</v>
      </c>
      <c r="H46" s="44">
        <f t="shared" si="44"/>
        <v>7481335.5988299996</v>
      </c>
      <c r="I46" s="44">
        <f t="shared" si="6"/>
        <v>-254000.89407000132</v>
      </c>
      <c r="J46" s="44">
        <f t="shared" si="7"/>
        <v>-3.2836437600761172</v>
      </c>
      <c r="K46" s="44">
        <v>5286313.2068399992</v>
      </c>
      <c r="L46" s="44">
        <f>L38+L45</f>
        <v>5310753.5931699984</v>
      </c>
      <c r="M46" s="44">
        <v>72436.306360000279</v>
      </c>
      <c r="N46" s="44">
        <f t="shared" si="9"/>
        <v>0.46233330061443212</v>
      </c>
      <c r="O46" s="44">
        <v>255680.23329999999</v>
      </c>
      <c r="P46" s="44">
        <f>P38+P45</f>
        <v>270186.57457</v>
      </c>
      <c r="Q46" s="44">
        <f t="shared" si="10"/>
        <v>14506.341270000004</v>
      </c>
      <c r="R46" s="44">
        <f t="shared" si="11"/>
        <v>5.6736264210847764</v>
      </c>
      <c r="S46" s="44">
        <v>543930.40198999993</v>
      </c>
      <c r="T46" s="44">
        <f>T38+T45</f>
        <v>525227.69782</v>
      </c>
      <c r="U46" s="44">
        <f t="shared" si="12"/>
        <v>-18702.704169999924</v>
      </c>
      <c r="V46" s="44">
        <f t="shared" si="13"/>
        <v>-3.4384369951697948</v>
      </c>
      <c r="W46" s="44">
        <v>241378.20405999999</v>
      </c>
      <c r="X46" s="44">
        <f>X38+X45</f>
        <v>306849.84174</v>
      </c>
      <c r="Y46" s="44">
        <f t="shared" si="14"/>
        <v>65471.637680000014</v>
      </c>
      <c r="Z46" s="44">
        <f t="shared" si="15"/>
        <v>27.124088496294192</v>
      </c>
      <c r="AA46" s="44">
        <v>19954.869469999998</v>
      </c>
      <c r="AB46" s="44">
        <f>AB38+AB45</f>
        <v>18803.868880000002</v>
      </c>
      <c r="AC46" s="44">
        <f t="shared" si="16"/>
        <v>-1151.000589999996</v>
      </c>
      <c r="AD46" s="44">
        <f t="shared" si="17"/>
        <v>-5.7680186369066604</v>
      </c>
      <c r="AE46" s="44">
        <v>69957.873639999991</v>
      </c>
      <c r="AF46" s="44">
        <f>AF38+AF45</f>
        <v>79381.502500000002</v>
      </c>
      <c r="AG46" s="44">
        <f t="shared" si="18"/>
        <v>9423.6288600000116</v>
      </c>
      <c r="AH46" s="44">
        <f t="shared" si="19"/>
        <v>13.47043351902542</v>
      </c>
      <c r="AI46" s="45">
        <v>1133350.64842</v>
      </c>
      <c r="AJ46" s="45">
        <f>AJ38+AJ45</f>
        <v>794072.26817000005</v>
      </c>
      <c r="AK46" s="44">
        <f t="shared" si="20"/>
        <v>-339278.38024999993</v>
      </c>
      <c r="AL46" s="44">
        <f t="shared" si="21"/>
        <v>-29.935870308362794</v>
      </c>
      <c r="AM46" s="44">
        <v>182569.86088000002</v>
      </c>
      <c r="AN46" s="44">
        <f>AN38+AN45</f>
        <v>175794.70602000001</v>
      </c>
      <c r="AO46" s="44">
        <f t="shared" si="22"/>
        <v>-6775.1548600000096</v>
      </c>
      <c r="AP46" s="44">
        <f t="shared" si="23"/>
        <v>-3.7109930562159974</v>
      </c>
      <c r="AQ46" s="44">
        <v>2201.1943000000001</v>
      </c>
      <c r="AR46" s="44">
        <f>AR38+AR45</f>
        <v>265.54596000000004</v>
      </c>
      <c r="AS46" s="44">
        <f t="shared" si="45"/>
        <v>-1935.6483400000002</v>
      </c>
      <c r="AT46" s="44">
        <f t="shared" si="47"/>
        <v>-87.936278046876637</v>
      </c>
      <c r="AU46" s="44">
        <v>1976416.2064599998</v>
      </c>
      <c r="AV46" s="44">
        <f t="shared" si="24"/>
        <v>1853288.5621399998</v>
      </c>
      <c r="AW46" s="44">
        <f t="shared" si="25"/>
        <v>-123127.64431999996</v>
      </c>
      <c r="AX46" s="44">
        <f t="shared" si="26"/>
        <v>-6.2298438920684873</v>
      </c>
      <c r="AY46" s="44">
        <v>1059681.38255</v>
      </c>
      <c r="AZ46" s="44">
        <f>AZ38+AZ45</f>
        <v>1043971.8723799998</v>
      </c>
      <c r="BA46" s="44">
        <f t="shared" si="27"/>
        <v>-15709.51017000014</v>
      </c>
      <c r="BB46" s="44">
        <f t="shared" si="28"/>
        <v>-1.4824748673225656</v>
      </c>
      <c r="BC46" s="44">
        <v>48390.333299999998</v>
      </c>
      <c r="BD46" s="44">
        <f>BD38+BD45</f>
        <v>45547.405019999998</v>
      </c>
      <c r="BE46" s="44">
        <f t="shared" si="29"/>
        <v>-2842.9282800000001</v>
      </c>
      <c r="BF46" s="44">
        <f t="shared" si="30"/>
        <v>-5.8749921443504576</v>
      </c>
      <c r="BG46" s="44">
        <v>205385.68054999999</v>
      </c>
      <c r="BH46" s="44">
        <f>BH38+BH45</f>
        <v>212841.66764999999</v>
      </c>
      <c r="BI46" s="44">
        <f t="shared" si="31"/>
        <v>7455.9870999999985</v>
      </c>
      <c r="BJ46" s="44">
        <f t="shared" si="32"/>
        <v>3.6302370642557378</v>
      </c>
      <c r="BK46" s="44">
        <v>453022.75095999998</v>
      </c>
      <c r="BL46" s="44">
        <f>BL38+BL45</f>
        <v>287957.52149000001</v>
      </c>
      <c r="BM46" s="44">
        <f t="shared" si="33"/>
        <v>-165065.22946999996</v>
      </c>
      <c r="BN46" s="44">
        <f t="shared" si="41"/>
        <v>-36.436410560001775</v>
      </c>
      <c r="BO46" s="44">
        <v>171483.94996999999</v>
      </c>
      <c r="BP46" s="44">
        <f>BP38+BP45</f>
        <v>171233.80400999999</v>
      </c>
      <c r="BQ46" s="44">
        <f t="shared" si="34"/>
        <v>-250.14595999999437</v>
      </c>
      <c r="BR46" s="44">
        <f t="shared" si="35"/>
        <v>-0.14587135416682884</v>
      </c>
      <c r="BS46" s="44">
        <v>38452.109130000012</v>
      </c>
      <c r="BT46" s="44">
        <f>BT38+BT45</f>
        <v>91736.291590000008</v>
      </c>
      <c r="BU46" s="44">
        <f t="shared" si="36"/>
        <v>53284.182459999996</v>
      </c>
      <c r="BV46" s="44" t="s">
        <v>92</v>
      </c>
      <c r="BW46" s="44">
        <v>12492729.48181</v>
      </c>
      <c r="BX46" s="44">
        <f>BX38+BX45</f>
        <v>14802192.157509997</v>
      </c>
      <c r="BY46" s="44">
        <f t="shared" si="37"/>
        <v>2309462.6756999977</v>
      </c>
      <c r="BZ46" s="44">
        <f t="shared" si="38"/>
        <v>18.486453893544109</v>
      </c>
      <c r="CA46" s="44">
        <v>22204482.181170002</v>
      </c>
      <c r="CB46" s="44">
        <f t="shared" si="46"/>
        <v>24136816.318479996</v>
      </c>
      <c r="CC46" s="44">
        <f t="shared" si="39"/>
        <v>1932334.1373099945</v>
      </c>
      <c r="CD46" s="44">
        <f t="shared" si="40"/>
        <v>8.7024508004454475</v>
      </c>
      <c r="CF46" s="14"/>
      <c r="CG46" s="14"/>
      <c r="CH46" s="32"/>
      <c r="CI46" s="32"/>
    </row>
    <row r="47" spans="1:87">
      <c r="A47" s="1"/>
      <c r="B47" s="1"/>
      <c r="C47" s="16"/>
      <c r="D47" s="17"/>
      <c r="E47" s="18"/>
      <c r="F47" s="18"/>
      <c r="G47" s="17"/>
      <c r="H47" s="17"/>
      <c r="I47" s="18"/>
      <c r="J47" s="18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19"/>
      <c r="BX47" s="19"/>
      <c r="BY47" s="20"/>
      <c r="BZ47" s="20"/>
      <c r="CA47" s="19"/>
      <c r="CB47" s="19"/>
      <c r="CC47" s="19"/>
      <c r="CD47" s="19"/>
      <c r="CF47" s="10"/>
      <c r="CG47" s="10"/>
    </row>
    <row r="48" spans="1:87" ht="15.75" customHeight="1">
      <c r="A48" s="22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49" t="s">
        <v>83</v>
      </c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F48" s="10"/>
      <c r="CG48" s="10"/>
    </row>
    <row r="49" spans="1:85">
      <c r="CF49" s="10"/>
      <c r="CG49" s="10"/>
    </row>
    <row r="50" spans="1:85">
      <c r="A50" s="1"/>
      <c r="B50" s="1"/>
      <c r="E50" s="1"/>
      <c r="F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Y50" s="1"/>
      <c r="BZ50" s="1"/>
      <c r="CC50" s="1"/>
      <c r="CD50" s="1"/>
      <c r="CF50" s="10"/>
      <c r="CG50" s="10"/>
    </row>
    <row r="51" spans="1:85">
      <c r="A51" s="1"/>
      <c r="B51" s="1"/>
      <c r="E51" s="1"/>
      <c r="F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Y51" s="1"/>
      <c r="BZ51" s="1"/>
      <c r="CC51" s="1"/>
      <c r="CD51" s="1"/>
      <c r="CF51" s="10"/>
      <c r="CG51" s="10"/>
    </row>
    <row r="52" spans="1:85">
      <c r="A52" s="1"/>
      <c r="B52" s="1"/>
      <c r="E52" s="1"/>
      <c r="F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Y52" s="1"/>
      <c r="BZ52" s="1"/>
      <c r="CC52" s="1"/>
      <c r="CD52" s="1"/>
      <c r="CF52" s="10"/>
      <c r="CG52" s="10"/>
    </row>
    <row r="53" spans="1:85">
      <c r="A53" s="1"/>
      <c r="B53" s="1"/>
      <c r="E53" s="1"/>
      <c r="F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Y53" s="1"/>
      <c r="BZ53" s="1"/>
      <c r="CC53" s="1"/>
      <c r="CD53" s="1"/>
      <c r="CF53" s="10"/>
      <c r="CG53" s="10"/>
    </row>
    <row r="54" spans="1:85">
      <c r="A54" s="1"/>
      <c r="B54" s="1"/>
      <c r="E54" s="1"/>
      <c r="F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Y54" s="1"/>
      <c r="BZ54" s="1"/>
      <c r="CC54" s="1"/>
      <c r="CD54" s="1"/>
      <c r="CF54" s="10"/>
      <c r="CG54" s="10"/>
    </row>
    <row r="55" spans="1:85">
      <c r="A55" s="1"/>
      <c r="B55" s="1"/>
      <c r="E55" s="1"/>
      <c r="F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Y55" s="1"/>
      <c r="BZ55" s="1"/>
      <c r="CC55" s="1"/>
      <c r="CD55" s="1"/>
      <c r="CF55" s="10"/>
      <c r="CG55" s="10"/>
    </row>
    <row r="56" spans="1:85">
      <c r="A56" s="1"/>
      <c r="B56" s="1"/>
      <c r="E56" s="1"/>
      <c r="F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Y56" s="1"/>
      <c r="BZ56" s="1"/>
      <c r="CC56" s="1"/>
      <c r="CD56" s="1"/>
      <c r="CF56" s="10"/>
      <c r="CG56" s="10"/>
    </row>
    <row r="57" spans="1:85">
      <c r="A57" s="1"/>
      <c r="B57" s="1"/>
      <c r="E57" s="1"/>
      <c r="F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Y57" s="1"/>
      <c r="BZ57" s="1"/>
      <c r="CC57" s="1"/>
      <c r="CD57" s="1"/>
      <c r="CF57" s="10"/>
      <c r="CG57" s="10"/>
    </row>
    <row r="58" spans="1:85">
      <c r="A58" s="1"/>
      <c r="B58" s="1"/>
      <c r="E58" s="1"/>
      <c r="F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Y58" s="1"/>
      <c r="BZ58" s="1"/>
      <c r="CC58" s="1"/>
      <c r="CD58" s="1"/>
      <c r="CF58" s="10"/>
      <c r="CG58" s="10"/>
    </row>
  </sheetData>
  <mergeCells count="46">
    <mergeCell ref="BM4:BN4"/>
    <mergeCell ref="CA4:CB4"/>
    <mergeCell ref="BO4:BP4"/>
    <mergeCell ref="BQ4:BR4"/>
    <mergeCell ref="A4:A5"/>
    <mergeCell ref="B4:B5"/>
    <mergeCell ref="C4:D4"/>
    <mergeCell ref="E4:F4"/>
    <mergeCell ref="K4:L4"/>
    <mergeCell ref="I4:J4"/>
    <mergeCell ref="BA4:BB4"/>
    <mergeCell ref="AQ4:AR4"/>
    <mergeCell ref="AU4:AV4"/>
    <mergeCell ref="AW4:AX4"/>
    <mergeCell ref="AY4:AZ4"/>
    <mergeCell ref="AS4:AT4"/>
    <mergeCell ref="Q1:R1"/>
    <mergeCell ref="U4:V4"/>
    <mergeCell ref="G4:H4"/>
    <mergeCell ref="AM4:AN4"/>
    <mergeCell ref="AO4:AP4"/>
    <mergeCell ref="AA4:AB4"/>
    <mergeCell ref="C2:R2"/>
    <mergeCell ref="M4:N4"/>
    <mergeCell ref="S4:T4"/>
    <mergeCell ref="O4:P4"/>
    <mergeCell ref="AE4:AF4"/>
    <mergeCell ref="AG4:AH4"/>
    <mergeCell ref="Q4:R4"/>
    <mergeCell ref="Q3:R3"/>
    <mergeCell ref="BS48:CD48"/>
    <mergeCell ref="AC4:AD4"/>
    <mergeCell ref="AI4:AJ4"/>
    <mergeCell ref="AK4:AL4"/>
    <mergeCell ref="W4:X4"/>
    <mergeCell ref="Y4:Z4"/>
    <mergeCell ref="BG4:BH4"/>
    <mergeCell ref="BI4:BJ4"/>
    <mergeCell ref="BK4:BL4"/>
    <mergeCell ref="BE4:BF4"/>
    <mergeCell ref="BC4:BD4"/>
    <mergeCell ref="CC4:CD4"/>
    <mergeCell ref="BY4:BZ4"/>
    <mergeCell ref="BW4:BX4"/>
    <mergeCell ref="BS4:BT4"/>
    <mergeCell ref="BU4:BV4"/>
  </mergeCells>
  <phoneticPr fontId="2" type="noConversion"/>
  <pageMargins left="0.39370078740157483" right="0.19685039370078741" top="0.19685039370078741" bottom="0.19685039370078741" header="0" footer="0"/>
  <pageSetup paperSize="9" scale="60" fitToWidth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- июнь 2018</vt:lpstr>
      <vt:lpstr>'Январь - июнь 2018'!Заголовки_для_печати</vt:lpstr>
    </vt:vector>
  </TitlesOfParts>
  <Company>КСП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Гурова</dc:creator>
  <cp:lastModifiedBy>Горина_2</cp:lastModifiedBy>
  <cp:lastPrinted>2018-08-06T10:24:56Z</cp:lastPrinted>
  <dcterms:created xsi:type="dcterms:W3CDTF">2011-02-25T12:39:42Z</dcterms:created>
  <dcterms:modified xsi:type="dcterms:W3CDTF">2018-08-06T13:56:47Z</dcterms:modified>
</cp:coreProperties>
</file>