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5" activeTab="5"/>
  </bookViews>
  <sheets>
    <sheet name="Ангиографы" sheetId="8" state="hidden" r:id="rId1"/>
    <sheet name="МРТ" sheetId="9" state="hidden" r:id="rId2"/>
    <sheet name="КТ" sheetId="10" state="hidden" r:id="rId3"/>
    <sheet name="Лист1" sheetId="14" state="hidden" r:id="rId4"/>
    <sheet name="Лист2" sheetId="15" state="hidden" r:id="rId5"/>
    <sheet name="КТ-окон" sheetId="16" r:id="rId6"/>
    <sheet name="Лист3" sheetId="17" state="hidden" r:id="rId7"/>
    <sheet name="Лист4" sheetId="18" state="hidden" r:id="rId8"/>
    <sheet name="Лист5" sheetId="19" state="hidden" r:id="rId9"/>
    <sheet name="С контрастом" sheetId="20" r:id="rId10"/>
    <sheet name="Лист6" sheetId="21" r:id="rId11"/>
  </sheets>
  <calcPr calcId="124519"/>
</workbook>
</file>

<file path=xl/calcChain.xml><?xml version="1.0" encoding="utf-8"?>
<calcChain xmlns="http://schemas.openxmlformats.org/spreadsheetml/2006/main">
  <c r="D7" i="20"/>
  <c r="F7" s="1"/>
  <c r="L109" i="16"/>
  <c r="L115"/>
  <c r="L103"/>
  <c r="L85"/>
  <c r="L59"/>
  <c r="L53"/>
  <c r="L47"/>
  <c r="L41"/>
  <c r="L23"/>
  <c r="L17"/>
  <c r="L11"/>
  <c r="L127" i="21"/>
  <c r="K127"/>
  <c r="J127"/>
  <c r="L121"/>
  <c r="J121"/>
  <c r="L115"/>
  <c r="K115"/>
  <c r="J115"/>
  <c r="L109"/>
  <c r="J109"/>
  <c r="L103"/>
  <c r="K103"/>
  <c r="J103"/>
  <c r="L97"/>
  <c r="J97"/>
  <c r="L91"/>
  <c r="K91"/>
  <c r="J91"/>
  <c r="L85"/>
  <c r="K85"/>
  <c r="J85"/>
  <c r="L79"/>
  <c r="J79"/>
  <c r="L73"/>
  <c r="J73"/>
  <c r="L65"/>
  <c r="K65"/>
  <c r="J65"/>
  <c r="L59"/>
  <c r="K59"/>
  <c r="J59"/>
  <c r="L53"/>
  <c r="K53"/>
  <c r="J53"/>
  <c r="L47"/>
  <c r="K47"/>
  <c r="J47"/>
  <c r="L41"/>
  <c r="K41"/>
  <c r="J41"/>
  <c r="L35"/>
  <c r="J35"/>
  <c r="L29"/>
  <c r="J29"/>
  <c r="L23"/>
  <c r="K23"/>
  <c r="J23"/>
  <c r="L17"/>
  <c r="J17"/>
  <c r="L11"/>
  <c r="J11"/>
  <c r="F86" i="20"/>
  <c r="F87"/>
  <c r="F88"/>
  <c r="F89"/>
  <c r="F90"/>
  <c r="F85"/>
  <c r="E90"/>
  <c r="D90"/>
  <c r="E84"/>
  <c r="D83"/>
  <c r="F83" s="1"/>
  <c r="D82"/>
  <c r="F82" s="1"/>
  <c r="D81"/>
  <c r="F81" s="1"/>
  <c r="D80"/>
  <c r="D79"/>
  <c r="F77"/>
  <c r="E78"/>
  <c r="F78" s="1"/>
  <c r="D78"/>
  <c r="F71"/>
  <c r="F72"/>
  <c r="F73"/>
  <c r="F74"/>
  <c r="E75"/>
  <c r="F75" s="1"/>
  <c r="D75"/>
  <c r="E69"/>
  <c r="D68"/>
  <c r="F68" s="1"/>
  <c r="D67"/>
  <c r="F67" s="1"/>
  <c r="D66"/>
  <c r="F66" s="1"/>
  <c r="D65"/>
  <c r="F65" s="1"/>
  <c r="D64"/>
  <c r="F60"/>
  <c r="F61"/>
  <c r="F62"/>
  <c r="E63"/>
  <c r="D63"/>
  <c r="E57"/>
  <c r="D56"/>
  <c r="F56" s="1"/>
  <c r="D55"/>
  <c r="F55" s="1"/>
  <c r="D54"/>
  <c r="F54" s="1"/>
  <c r="D53"/>
  <c r="F50"/>
  <c r="F51"/>
  <c r="F49"/>
  <c r="E52"/>
  <c r="D52"/>
  <c r="E48"/>
  <c r="D48"/>
  <c r="F44"/>
  <c r="F45"/>
  <c r="F46"/>
  <c r="E42"/>
  <c r="D42"/>
  <c r="F38"/>
  <c r="F39"/>
  <c r="F40"/>
  <c r="F41"/>
  <c r="E36"/>
  <c r="D36"/>
  <c r="F32"/>
  <c r="F33"/>
  <c r="F34"/>
  <c r="F35"/>
  <c r="E30"/>
  <c r="D30"/>
  <c r="F26"/>
  <c r="F27"/>
  <c r="F28"/>
  <c r="F29"/>
  <c r="E24"/>
  <c r="D23"/>
  <c r="F23" s="1"/>
  <c r="D22"/>
  <c r="F22" s="1"/>
  <c r="D21"/>
  <c r="F21" s="1"/>
  <c r="D20"/>
  <c r="F20" s="1"/>
  <c r="D19"/>
  <c r="F14"/>
  <c r="F15"/>
  <c r="F16"/>
  <c r="F17"/>
  <c r="F13"/>
  <c r="E18"/>
  <c r="D18"/>
  <c r="F25"/>
  <c r="F31"/>
  <c r="F37"/>
  <c r="F43"/>
  <c r="D11"/>
  <c r="F11" s="1"/>
  <c r="D10"/>
  <c r="F10" s="1"/>
  <c r="D9"/>
  <c r="F9" s="1"/>
  <c r="D8"/>
  <c r="E12"/>
  <c r="D84" l="1"/>
  <c r="F84" s="1"/>
  <c r="F80"/>
  <c r="F63"/>
  <c r="F52"/>
  <c r="D69"/>
  <c r="F69" s="1"/>
  <c r="D57"/>
  <c r="F57" s="1"/>
  <c r="F42"/>
  <c r="F18"/>
  <c r="F30"/>
  <c r="F36"/>
  <c r="F48"/>
  <c r="D24"/>
  <c r="F24" s="1"/>
  <c r="F19"/>
  <c r="D12"/>
  <c r="F12" s="1"/>
  <c r="F8"/>
  <c r="F76"/>
  <c r="F79"/>
  <c r="F53"/>
  <c r="F58"/>
  <c r="F64"/>
  <c r="F70"/>
  <c r="K127" i="16"/>
  <c r="J127"/>
  <c r="K121"/>
  <c r="J121"/>
  <c r="K115"/>
  <c r="J115"/>
  <c r="K109"/>
  <c r="J109"/>
  <c r="J103"/>
  <c r="K103" l="1"/>
  <c r="K97"/>
  <c r="J97"/>
  <c r="K91"/>
  <c r="J91"/>
  <c r="K85"/>
  <c r="J85"/>
  <c r="K79" l="1"/>
  <c r="J79"/>
  <c r="J73"/>
  <c r="K73"/>
  <c r="K41"/>
  <c r="J41"/>
  <c r="J23"/>
  <c r="K23"/>
  <c r="J65"/>
  <c r="K65"/>
  <c r="J53"/>
  <c r="J47"/>
  <c r="J59"/>
  <c r="K59"/>
  <c r="J17"/>
  <c r="J11"/>
  <c r="K11"/>
  <c r="K35"/>
  <c r="J35"/>
  <c r="J29"/>
  <c r="K53"/>
  <c r="K47"/>
  <c r="K29"/>
  <c r="K17"/>
  <c r="J23" i="14"/>
  <c r="I23"/>
  <c r="J17"/>
  <c r="I17"/>
  <c r="J11"/>
  <c r="K51" i="10"/>
  <c r="J51"/>
  <c r="K45"/>
  <c r="J45"/>
  <c r="K39"/>
  <c r="J39"/>
  <c r="K33"/>
  <c r="J33"/>
  <c r="J15"/>
  <c r="K15"/>
  <c r="K9"/>
  <c r="J9"/>
  <c r="K27"/>
  <c r="J27"/>
  <c r="K21"/>
  <c r="J21"/>
  <c r="K23" i="9"/>
  <c r="J23"/>
  <c r="K17"/>
  <c r="J17"/>
  <c r="J11"/>
  <c r="K11"/>
  <c r="L23" i="8"/>
  <c r="K23"/>
  <c r="K17"/>
  <c r="L17"/>
  <c r="L11"/>
</calcChain>
</file>

<file path=xl/sharedStrings.xml><?xml version="1.0" encoding="utf-8"?>
<sst xmlns="http://schemas.openxmlformats.org/spreadsheetml/2006/main" count="741" uniqueCount="239">
  <si>
    <t>-</t>
  </si>
  <si>
    <t>Наименование</t>
  </si>
  <si>
    <t>Дата ввода в эксплуатацию</t>
  </si>
  <si>
    <t>ВСЕГО:</t>
  </si>
  <si>
    <t>1 смена</t>
  </si>
  <si>
    <t>2 смены</t>
  </si>
  <si>
    <t>Фактический срок службы (год.)</t>
  </si>
  <si>
    <t>Рекомендуемый срок службы (год)</t>
  </si>
  <si>
    <t>Начисленный износ</t>
  </si>
  <si>
    <t>Простои (дни)</t>
  </si>
  <si>
    <t xml:space="preserve">Среднее количество исследований в сутки </t>
  </si>
  <si>
    <t xml:space="preserve">Период </t>
  </si>
  <si>
    <t>ГБУЗ "Волгоградский областной кардиологический центр"</t>
  </si>
  <si>
    <t xml:space="preserve"> ГБУЗ "Волгоградская областная клиническая больница № 1"</t>
  </si>
  <si>
    <t>ГУЗ "Городская клиническая больница скорой медицинской помощи № 25</t>
  </si>
  <si>
    <t>Ангиографы</t>
  </si>
  <si>
    <t>Дата выпуска/приобретения</t>
  </si>
  <si>
    <t>26.11.2007/    02.06.2008</t>
  </si>
  <si>
    <t>01.01.2012/ 29.10.2012</t>
  </si>
  <si>
    <t>01.01.2010/ 05.05.2010</t>
  </si>
  <si>
    <t>региональный сосудистый центр</t>
  </si>
  <si>
    <t>Рекомендуемая нагрузка в сутки при соответствующем режиме работы</t>
  </si>
  <si>
    <t xml:space="preserve">до 2016 г. - рентгенодиагностическое отделение, с 2016 г. - отделение сосудистой хирургии </t>
  </si>
  <si>
    <t>Где используется</t>
  </si>
  <si>
    <t>Режим работы</t>
  </si>
  <si>
    <t>до 2016 - 1 смена, с 2016 - 4 дня - 1 смена; 2 дня круглосуточно</t>
  </si>
  <si>
    <t>до 2016 года - 1 смена; с 2016  - 2 дня - 1 смена; 4 дня круглосуточно</t>
  </si>
  <si>
    <t>до 2016 - 1 смена; с 2016 - 3 дня - 1 смена; 3 дня круглосуточно</t>
  </si>
  <si>
    <t>круглосуточно</t>
  </si>
  <si>
    <t>17.06.2008/ 14.11.2008</t>
  </si>
  <si>
    <t>01.01.2012 /20.08.2012</t>
  </si>
  <si>
    <t>01.01.201/ 03.08.2012</t>
  </si>
  <si>
    <t>Магнитно-резонансный томограф</t>
  </si>
  <si>
    <t>Комтьюторный томограф</t>
  </si>
  <si>
    <t>26.11.2007/ 02.06.2008</t>
  </si>
  <si>
    <t>28.05.2012/ 28.11.2012</t>
  </si>
  <si>
    <t>2013-2014 гг.- 1 смена; 2015-2017 гг. - 2 смены</t>
  </si>
  <si>
    <t xml:space="preserve">2013, 2015 гг. - 1 смена; 2014, 2016, 2017 гг. - 2 смены </t>
  </si>
  <si>
    <t>01.01.2008 /21.05.2008</t>
  </si>
  <si>
    <t>КТ "SOMATOM" (128 срезовый)</t>
  </si>
  <si>
    <t>КТ "ELSON" (16 срезовый)</t>
  </si>
  <si>
    <t xml:space="preserve"> КТ Brilliance CT (64 срезовый)</t>
  </si>
  <si>
    <t>01.01.2013/ 06.05.2013</t>
  </si>
  <si>
    <t>Рентгеновский  компьютерный спиральный  томограф (16 срезовый)</t>
  </si>
  <si>
    <t>01.01.2008/ 23.04.2008</t>
  </si>
  <si>
    <t>2013г. - 1 смена; с 2014 - круглосуточно</t>
  </si>
  <si>
    <t>ГБУЗ "Городская клиническая больница № 3"</t>
  </si>
  <si>
    <t>КТ "Aguillion" (16 срезовый)</t>
  </si>
  <si>
    <t>25.12.2007/ 31.01.2008</t>
  </si>
  <si>
    <t>до 2017 г. - 1 смена, с 2017 г. - 2 смены</t>
  </si>
  <si>
    <t>ГБУЗ "Волгоградская областная детская клиническая больница"</t>
  </si>
  <si>
    <t>Компьютерный томограф КТ сканер Brilliance СТ, 16-срезовый</t>
  </si>
  <si>
    <t>01.01.2013/ 21.05.2013</t>
  </si>
  <si>
    <t>до 2013 г. - 1 смена, с 2014 г. - круглосуточно</t>
  </si>
  <si>
    <t xml:space="preserve">ГУЗ «Клиническая больница № 4» </t>
  </si>
  <si>
    <t>до 2016 г.- 1 смена; с 2016  гг. - 2 смены</t>
  </si>
  <si>
    <t>01.01.2007/ 21.12.2007</t>
  </si>
  <si>
    <r>
      <t>Комплекс томографический рентгеновский ,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16-срезовый</t>
    </r>
  </si>
  <si>
    <t>Организация</t>
  </si>
  <si>
    <t>Наименование мед. Аппарата</t>
  </si>
  <si>
    <t>Приложение 1</t>
  </si>
  <si>
    <t xml:space="preserve">Кол-во исследований </t>
  </si>
  <si>
    <t>с 16.12.2014 - региональный сосудистый центр</t>
  </si>
  <si>
    <t>Период</t>
  </si>
  <si>
    <t>ГБУЗ "Волгоградский областной  клинический кардиологический центр"</t>
  </si>
  <si>
    <t>Кол-во исследований</t>
  </si>
  <si>
    <t>2013 г. - 1 смена; с 2014 - круглосуточно</t>
  </si>
  <si>
    <t>ГУЗ «городская клиническая больница №1 им.С.З.Фишера"</t>
  </si>
  <si>
    <r>
      <t>КТ "PRESTO",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4-срезовый</t>
    </r>
  </si>
  <si>
    <t>01.01.2006/ 01.01.2006</t>
  </si>
  <si>
    <t>до 09.11.2015 - 2 смены, затем  - круглосуточно</t>
  </si>
  <si>
    <t>до 2017 г. - 1 смена, затем - 2 смены</t>
  </si>
  <si>
    <t>до 2014 г. - 1 смена, затем. - круглосуточно</t>
  </si>
  <si>
    <r>
      <t>Комплекс томографический рентгеновский КДР-Эксперт,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16-срезовый</t>
    </r>
  </si>
  <si>
    <t>ГБУЗ "Клиническая больница скорой медицинской помощи № 7"</t>
  </si>
  <si>
    <t>КТ "SOMATOM" (64 срезовый)</t>
  </si>
  <si>
    <t>01.01.2012/ 05.06.2012</t>
  </si>
  <si>
    <t>до 2016 г.- 1 смена; затем- круглосуточно</t>
  </si>
  <si>
    <t>до 2016 г.- 1 смена; затем. - 2 смены</t>
  </si>
  <si>
    <t xml:space="preserve"> КТ сканер Brilliance СТ, 16-срезовый</t>
  </si>
  <si>
    <t xml:space="preserve">ГБУЗ «Волгоградский областной клинический онкологический диспансер» </t>
  </si>
  <si>
    <t>01.01.2009/ 25.12.2009</t>
  </si>
  <si>
    <t>документы уничтожены по акту от 31.05.2017</t>
  </si>
  <si>
    <t>документы уничтожены по акту от 07.06.2014</t>
  </si>
  <si>
    <t>до 2016 г. - 1 смена, затем. - 2 смены</t>
  </si>
  <si>
    <t>01/01/2010/ 28/09/2010</t>
  </si>
  <si>
    <t>КТ "Aguillion LB" (специфический)</t>
  </si>
  <si>
    <t>ГБУЗ "Ппалласовская ЦРБ"</t>
  </si>
  <si>
    <t>КТ "ELSON" (4 срезовый)</t>
  </si>
  <si>
    <t>01.01.2007/ 08.06.2007</t>
  </si>
  <si>
    <t>до июня 2017 - 2 смены, после - 1 смена  (проводятся только экстренные исследования)</t>
  </si>
  <si>
    <t>ГУЗ "Михайловская ЦРБ"</t>
  </si>
  <si>
    <t>01.01.2008/ 11.07.2008</t>
  </si>
  <si>
    <t>01.01.2012/ 06.11.2012</t>
  </si>
  <si>
    <t>КТ "SOMATOM" (16 срезовый)</t>
  </si>
  <si>
    <t>до 2016 г. - 1 смена, затем - круглосуточно</t>
  </si>
  <si>
    <t>ГБУЗ "Урюпинская ЦРБ им. В.Ф. Жогова"</t>
  </si>
  <si>
    <t>01.01.2012/ 02.07.2012</t>
  </si>
  <si>
    <t>ГБУЗ "ЦРБ г. Камышина"</t>
  </si>
  <si>
    <t>ГБУЗ "Клиническая больница скорой медицинской помощи № 15</t>
  </si>
  <si>
    <t>01.01.2012/ 2012</t>
  </si>
  <si>
    <t>До 2016 года находился в Камышинском онкодиспансере, передан 31.05.2016</t>
  </si>
  <si>
    <t>01.01.2007/ 10.05.2007</t>
  </si>
  <si>
    <t>01.01.2013/ 11.07.2013</t>
  </si>
  <si>
    <t>до 2015 г. - 1 смена, затем 2 смены 5 дней в неделю</t>
  </si>
  <si>
    <t>проводился ремонт помещения и получение СаНПИН заключения</t>
  </si>
  <si>
    <t>ГБУЗ "волгоградский областной клинический противотуберкулезный диспансер"</t>
  </si>
  <si>
    <t>01.01.2012/ 26.10.2012</t>
  </si>
  <si>
    <t>до 2016 г. - 1 смена, затем - 2 смены</t>
  </si>
  <si>
    <t>26.11.2007/02.06.2008</t>
  </si>
  <si>
    <t>28.05.2012/28.11.2012</t>
  </si>
  <si>
    <t>01.01.2013/06.05.2013</t>
  </si>
  <si>
    <t>01.01.2008/23.04.2008</t>
  </si>
  <si>
    <t>01.01.2007/21.12.2007</t>
  </si>
  <si>
    <t>25.12.2007/31.01.2008</t>
  </si>
  <si>
    <t>01.01.2013/21.05.2013</t>
  </si>
  <si>
    <t>01.01.2006/01.01.2006</t>
  </si>
  <si>
    <t>01.01.2012/05.06.2012</t>
  </si>
  <si>
    <t>01.01.2009/25.12.2009</t>
  </si>
  <si>
    <t>01/01/2010/28.09.2010</t>
  </si>
  <si>
    <t>01.01.2007/08.06.2007</t>
  </si>
  <si>
    <t>01.01.2008/11.07.2008</t>
  </si>
  <si>
    <t>01.01.2012/06.11.2012</t>
  </si>
  <si>
    <t>01.01.2012/02.07.2012</t>
  </si>
  <si>
    <t>Комплекс томографический рентгеновский КДР-Эксперт, 16-срезовый</t>
  </si>
  <si>
    <t>КТ "SOMATOM Spirit (2 срезовый)</t>
  </si>
  <si>
    <t>26.04.2007/12.12.2008</t>
  </si>
  <si>
    <t>КТ "PRESTO", 4-срезовый</t>
  </si>
  <si>
    <t>Наименованиемедицинского оборудования</t>
  </si>
  <si>
    <t>ГБУЗ "Волгоградский областной клинический противотуберкулезный диспансер"</t>
  </si>
  <si>
    <t>ГУЗ «Городская клиническая больница №1 им.С.З.Фишера"</t>
  </si>
  <si>
    <t>Санпин заключение</t>
  </si>
  <si>
    <t>техпаспарт</t>
  </si>
  <si>
    <t>до 16.04.2018</t>
  </si>
  <si>
    <t>до 29.12.2017</t>
  </si>
  <si>
    <t>до 17.07.2017</t>
  </si>
  <si>
    <t>до 18.07.2017</t>
  </si>
  <si>
    <t>д  30.11.2021</t>
  </si>
  <si>
    <t>до 06.10.2017</t>
  </si>
  <si>
    <t>д  30.11.2022</t>
  </si>
  <si>
    <t>до 19.07.2019</t>
  </si>
  <si>
    <t>до 22.05.2017 (не продлен)</t>
  </si>
  <si>
    <t>до 09.04.2018</t>
  </si>
  <si>
    <t>до 23.12.2019</t>
  </si>
  <si>
    <t>до 19.02.2017</t>
  </si>
  <si>
    <t>до 15.09.2017</t>
  </si>
  <si>
    <t>до 2021</t>
  </si>
  <si>
    <t>до 26.07.2018</t>
  </si>
  <si>
    <t>до 25.05.2019</t>
  </si>
  <si>
    <t>до 04.08.2019</t>
  </si>
  <si>
    <t>до 11.05.2019</t>
  </si>
  <si>
    <t>до 13.09.2018</t>
  </si>
  <si>
    <t>до 21.09.2017</t>
  </si>
  <si>
    <t>до 26.12.2017</t>
  </si>
  <si>
    <t>до 05.07.2018</t>
  </si>
  <si>
    <t>до 01.07.2019</t>
  </si>
  <si>
    <t>до 29.09.2018</t>
  </si>
  <si>
    <t>до 25.10.2018</t>
  </si>
  <si>
    <t>до 03.02.2018</t>
  </si>
  <si>
    <t>до 29.04.2019</t>
  </si>
  <si>
    <t>до 19.12.2018</t>
  </si>
  <si>
    <t>до 10.12.2017</t>
  </si>
  <si>
    <t>до 26.09.2018</t>
  </si>
  <si>
    <t>до 09.05.2018</t>
  </si>
  <si>
    <t>до 01.10.2016 (просрочен)</t>
  </si>
  <si>
    <t>до 18.02.2015 (просрочен)</t>
  </si>
  <si>
    <t>до 10.02.2018</t>
  </si>
  <si>
    <t>до 22.10.2015, потом с 19.09.2016 до 21.09.2021</t>
  </si>
  <si>
    <t>2 смены 7 дней в неделю</t>
  </si>
  <si>
    <t>ГБУЗ "Палласовская ЦРБ"</t>
  </si>
  <si>
    <t>Приморская УБ</t>
  </si>
  <si>
    <t>39 лет</t>
  </si>
  <si>
    <t>Новорогачинская УБ</t>
  </si>
  <si>
    <t>50 лет</t>
  </si>
  <si>
    <t>1 смена 5 дней в неделю</t>
  </si>
  <si>
    <t>АРД-2-125</t>
  </si>
  <si>
    <t>Вязовская УБ</t>
  </si>
  <si>
    <t>Рентген-40</t>
  </si>
  <si>
    <t>27 лет</t>
  </si>
  <si>
    <t>Логовская УБ</t>
  </si>
  <si>
    <t>СД-Рабт-ТМО</t>
  </si>
  <si>
    <t>9 лет</t>
  </si>
  <si>
    <t>Зимнянская УБ</t>
  </si>
  <si>
    <t>Спектрап</t>
  </si>
  <si>
    <t>10 лет</t>
  </si>
  <si>
    <t>Краснослободская ГБ</t>
  </si>
  <si>
    <t>РУМ-20М</t>
  </si>
  <si>
    <t>29 лет</t>
  </si>
  <si>
    <t>1,5 часа в день 5 дней в неделю</t>
  </si>
  <si>
    <t>Нижничирская УБ</t>
  </si>
  <si>
    <t>Добринская УБ</t>
  </si>
  <si>
    <t>38 лет</t>
  </si>
  <si>
    <t>Антиповская УБ</t>
  </si>
  <si>
    <t>Краснооктябрьская УБ</t>
  </si>
  <si>
    <t>1 смена 3 дня в неделю</t>
  </si>
  <si>
    <t>г.Петров-Вал</t>
  </si>
  <si>
    <t>Медикс-Р-Амико</t>
  </si>
  <si>
    <t>2 года</t>
  </si>
  <si>
    <t>Наименование больницы</t>
  </si>
  <si>
    <t>Марка рентгенаппарата</t>
  </si>
  <si>
    <t>Возраст</t>
  </si>
  <si>
    <t>Среднее исследование в смену</t>
  </si>
  <si>
    <t>Всего кол-во исследований</t>
  </si>
  <si>
    <t>в том числе с контрастированием</t>
  </si>
  <si>
    <t>ГБУЗ "Городская клиническая больница № 3", г.Волжский</t>
  </si>
  <si>
    <t>*- указано общее количество исследований с контрастированием на 2-х КТ</t>
  </si>
  <si>
    <t>9446*</t>
  </si>
  <si>
    <t>*- указано общее количество исследований с контрастированием на всех КТ</t>
  </si>
  <si>
    <t>ГБУЗ "ЦГБ г. Камышина"</t>
  </si>
  <si>
    <t>Наименование учреждения</t>
  </si>
  <si>
    <t xml:space="preserve">% </t>
  </si>
  <si>
    <t>ГБУЗ "Волгоградский областной клинический кардиологический центр"</t>
  </si>
  <si>
    <t>ГУЗ "Городская клиническая больница скорой медицинской помощи № 25"</t>
  </si>
  <si>
    <t>ГБУЗ "Клиническая больница скорой медицинской помощи № 15"</t>
  </si>
  <si>
    <r>
      <t>до 2016 г. - 1 смена, затем</t>
    </r>
    <r>
      <rPr>
        <sz val="9"/>
        <rFont val="Times New Roman"/>
        <family val="1"/>
        <charset val="204"/>
      </rPr>
      <t xml:space="preserve"> -2 смены </t>
    </r>
  </si>
  <si>
    <t>1546*</t>
  </si>
  <si>
    <t>5426*</t>
  </si>
  <si>
    <r>
      <t xml:space="preserve">КТ "Aguillion" (16 срезовый) </t>
    </r>
    <r>
      <rPr>
        <b/>
        <sz val="9"/>
        <rFont val="Times New Roman"/>
        <family val="1"/>
        <charset val="204"/>
      </rPr>
      <t>НЕ РАБОТАЕТ</t>
    </r>
  </si>
  <si>
    <r>
      <t xml:space="preserve">Рентгеновский  компьютерный спиральный  томограф (16 срезовый)               </t>
    </r>
    <r>
      <rPr>
        <b/>
        <sz val="9"/>
        <rFont val="Times New Roman"/>
        <family val="1"/>
        <charset val="204"/>
      </rPr>
      <t>НЕ РАБОТАЕТ</t>
    </r>
  </si>
  <si>
    <r>
      <t xml:space="preserve">КТ "SOMATOM" (64 срезовый)- </t>
    </r>
    <r>
      <rPr>
        <b/>
        <sz val="9"/>
        <rFont val="Times New Roman"/>
        <family val="1"/>
        <charset val="204"/>
      </rPr>
      <t>НЕ РАБОТАЕТ</t>
    </r>
  </si>
  <si>
    <t xml:space="preserve"> КТ сканер Brilliance СТ, (16-срезовый)</t>
  </si>
  <si>
    <r>
      <t xml:space="preserve">Комплекс томографический рентгеновский КДР-Эксперт, (16-срезовый) </t>
    </r>
    <r>
      <rPr>
        <b/>
        <sz val="9"/>
        <rFont val="Times New Roman"/>
        <family val="1"/>
        <charset val="204"/>
      </rPr>
      <t>НЕ РАБОТАЕТ</t>
    </r>
  </si>
  <si>
    <r>
      <t xml:space="preserve">КТ "PRESTO", (4-срезовый) </t>
    </r>
    <r>
      <rPr>
        <b/>
        <sz val="9"/>
        <rFont val="Times New Roman"/>
        <family val="1"/>
        <charset val="204"/>
      </rPr>
      <t>НЕ РАБОТАЕТ</t>
    </r>
  </si>
  <si>
    <t>КТ «SOMATOM Spirit» (2 среза)</t>
  </si>
  <si>
    <t>26.04.2007/ 12.12.2008</t>
  </si>
  <si>
    <t>НЕ ЭКСПЛУАТИРУЕТСЯ С 01.04.2015 ГОДА</t>
  </si>
  <si>
    <t>Приложение № 4</t>
  </si>
  <si>
    <t xml:space="preserve">Анализ использования компьютерных томографов, установленных в государственных учреждениях здравоохранения Волгоградской области </t>
  </si>
  <si>
    <r>
      <t>КТ "ELSON" (4 срезовый)</t>
    </r>
    <r>
      <rPr>
        <b/>
        <sz val="9"/>
        <rFont val="Times New Roman"/>
        <family val="1"/>
        <charset val="204"/>
      </rPr>
      <t xml:space="preserve"> НЕ РАБОТАЕТ</t>
    </r>
  </si>
  <si>
    <t xml:space="preserve">Комплекс томографический рентгеновский КДР-Эксперт, (16-срезовый) </t>
  </si>
  <si>
    <t>Приложение № 5</t>
  </si>
  <si>
    <t>Всего:</t>
  </si>
  <si>
    <t xml:space="preserve">Анализ КТ-исследований, в том числе с контрастированием, проведенных государственными организациями здравоохранения Волгоградской области  за период с 2013 года по октябрь 2017 года </t>
  </si>
  <si>
    <t>Х</t>
  </si>
  <si>
    <t>№ п/п</t>
  </si>
  <si>
    <t xml:space="preserve">Проведено исследований </t>
  </si>
  <si>
    <t>Всего (шт)</t>
  </si>
  <si>
    <t>в т.ч.  контрастом (шт)</t>
  </si>
  <si>
    <t>ю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</si>
</sst>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9" fontId="2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>
      <alignment horizontal="center"/>
    </xf>
    <xf numFmtId="17" fontId="21" fillId="0" borderId="0" xfId="0" applyNumberFormat="1" applyFon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7" fillId="0" borderId="0" xfId="0" applyFont="1"/>
    <xf numFmtId="1" fontId="20" fillId="5" borderId="1" xfId="0" applyNumberFormat="1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1" fontId="28" fillId="5" borderId="1" xfId="0" applyNumberFormat="1" applyFont="1" applyFill="1" applyBorder="1" applyAlignment="1">
      <alignment horizontal="center" vertical="center" wrapText="1"/>
    </xf>
    <xf numFmtId="164" fontId="20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M23"/>
  <sheetViews>
    <sheetView workbookViewId="0">
      <selection activeCell="O12" sqref="O12"/>
    </sheetView>
  </sheetViews>
  <sheetFormatPr defaultRowHeight="15"/>
  <cols>
    <col min="1" max="1" width="12.7109375" customWidth="1"/>
    <col min="2" max="3" width="9.7109375" customWidth="1"/>
    <col min="4" max="4" width="13.85546875" customWidth="1"/>
    <col min="5" max="5" width="12.7109375" customWidth="1"/>
    <col min="6" max="8" width="7.7109375" customWidth="1"/>
    <col min="9" max="12" width="9.7109375" customWidth="1"/>
    <col min="13" max="13" width="10.7109375" customWidth="1"/>
  </cols>
  <sheetData>
    <row r="1" spans="1:13" ht="18.75">
      <c r="L1" s="94" t="s">
        <v>60</v>
      </c>
      <c r="M1" s="94"/>
    </row>
    <row r="3" spans="1:13" ht="18.75">
      <c r="A3" s="95" t="s">
        <v>15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5" spans="1:13" ht="83.25" customHeight="1">
      <c r="A5" s="1" t="s">
        <v>1</v>
      </c>
      <c r="B5" s="1" t="s">
        <v>16</v>
      </c>
      <c r="C5" s="1" t="s">
        <v>2</v>
      </c>
      <c r="D5" s="1" t="s">
        <v>23</v>
      </c>
      <c r="E5" s="1" t="s">
        <v>24</v>
      </c>
      <c r="F5" s="1" t="s">
        <v>6</v>
      </c>
      <c r="G5" s="1" t="s">
        <v>7</v>
      </c>
      <c r="H5" s="1" t="s">
        <v>8</v>
      </c>
      <c r="I5" s="1" t="s">
        <v>11</v>
      </c>
      <c r="J5" s="1" t="s">
        <v>61</v>
      </c>
      <c r="K5" s="1" t="s">
        <v>9</v>
      </c>
      <c r="L5" s="1" t="s">
        <v>10</v>
      </c>
      <c r="M5" s="1" t="s">
        <v>21</v>
      </c>
    </row>
    <row r="6" spans="1:13" ht="15" customHeight="1">
      <c r="A6" s="92" t="s">
        <v>13</v>
      </c>
      <c r="B6" s="91" t="s">
        <v>17</v>
      </c>
      <c r="C6" s="91">
        <v>39995</v>
      </c>
      <c r="D6" s="91" t="s">
        <v>22</v>
      </c>
      <c r="E6" s="91" t="s">
        <v>25</v>
      </c>
      <c r="F6" s="92">
        <v>8</v>
      </c>
      <c r="G6" s="92">
        <v>10</v>
      </c>
      <c r="H6" s="93">
        <v>1</v>
      </c>
      <c r="I6" s="13">
        <v>2013</v>
      </c>
      <c r="J6" s="13">
        <v>883</v>
      </c>
      <c r="K6" s="13" t="s">
        <v>0</v>
      </c>
      <c r="L6" s="13">
        <v>4</v>
      </c>
      <c r="M6" s="92">
        <v>15</v>
      </c>
    </row>
    <row r="7" spans="1:13" ht="15" customHeight="1">
      <c r="A7" s="92"/>
      <c r="B7" s="91"/>
      <c r="C7" s="91"/>
      <c r="D7" s="91"/>
      <c r="E7" s="91"/>
      <c r="F7" s="92"/>
      <c r="G7" s="92"/>
      <c r="H7" s="93"/>
      <c r="I7" s="13">
        <v>2014</v>
      </c>
      <c r="J7" s="13">
        <v>655</v>
      </c>
      <c r="K7" s="13" t="s">
        <v>0</v>
      </c>
      <c r="L7" s="13">
        <v>3</v>
      </c>
      <c r="M7" s="92"/>
    </row>
    <row r="8" spans="1:13" ht="15" customHeight="1">
      <c r="A8" s="92"/>
      <c r="B8" s="91"/>
      <c r="C8" s="91"/>
      <c r="D8" s="91"/>
      <c r="E8" s="91"/>
      <c r="F8" s="92"/>
      <c r="G8" s="92"/>
      <c r="H8" s="93"/>
      <c r="I8" s="13">
        <v>2015</v>
      </c>
      <c r="J8" s="13">
        <v>890</v>
      </c>
      <c r="K8" s="13" t="s">
        <v>0</v>
      </c>
      <c r="L8" s="13">
        <v>4</v>
      </c>
      <c r="M8" s="92"/>
    </row>
    <row r="9" spans="1:13" ht="15" customHeight="1">
      <c r="A9" s="92"/>
      <c r="B9" s="91"/>
      <c r="C9" s="91"/>
      <c r="D9" s="91"/>
      <c r="E9" s="91"/>
      <c r="F9" s="92"/>
      <c r="G9" s="92"/>
      <c r="H9" s="93"/>
      <c r="I9" s="13">
        <v>2016</v>
      </c>
      <c r="J9" s="13">
        <v>2576</v>
      </c>
      <c r="K9" s="13" t="s">
        <v>0</v>
      </c>
      <c r="L9" s="13">
        <v>10</v>
      </c>
      <c r="M9" s="92"/>
    </row>
    <row r="10" spans="1:13" ht="15" customHeight="1">
      <c r="A10" s="92"/>
      <c r="B10" s="91"/>
      <c r="C10" s="91"/>
      <c r="D10" s="91"/>
      <c r="E10" s="91"/>
      <c r="F10" s="92"/>
      <c r="G10" s="92"/>
      <c r="H10" s="93"/>
      <c r="I10" s="50">
        <v>2017</v>
      </c>
      <c r="J10" s="50">
        <v>2441</v>
      </c>
      <c r="K10" s="50" t="s">
        <v>0</v>
      </c>
      <c r="L10" s="50">
        <v>17</v>
      </c>
      <c r="M10" s="92"/>
    </row>
    <row r="11" spans="1:13" ht="15" customHeight="1">
      <c r="A11" s="92"/>
      <c r="B11" s="91"/>
      <c r="C11" s="91"/>
      <c r="D11" s="91"/>
      <c r="E11" s="91"/>
      <c r="F11" s="92"/>
      <c r="G11" s="92"/>
      <c r="H11" s="93"/>
      <c r="I11" s="9" t="s">
        <v>3</v>
      </c>
      <c r="J11" s="9"/>
      <c r="K11" s="9">
        <v>0</v>
      </c>
      <c r="L11" s="9">
        <f>(L6+L7+L8+L9+L10)/5</f>
        <v>7.6</v>
      </c>
      <c r="M11" s="92"/>
    </row>
    <row r="12" spans="1:13" ht="15" customHeight="1">
      <c r="A12" s="92" t="s">
        <v>12</v>
      </c>
      <c r="B12" s="91" t="s">
        <v>18</v>
      </c>
      <c r="C12" s="91">
        <v>41264</v>
      </c>
      <c r="D12" s="91" t="s">
        <v>62</v>
      </c>
      <c r="E12" s="91" t="s">
        <v>26</v>
      </c>
      <c r="F12" s="92">
        <v>4</v>
      </c>
      <c r="G12" s="92">
        <v>10</v>
      </c>
      <c r="H12" s="93">
        <v>0.63</v>
      </c>
      <c r="I12" s="13">
        <v>2013</v>
      </c>
      <c r="J12" s="13">
        <v>893</v>
      </c>
      <c r="K12" s="13">
        <v>1</v>
      </c>
      <c r="L12" s="13">
        <v>6</v>
      </c>
      <c r="M12" s="92">
        <v>15</v>
      </c>
    </row>
    <row r="13" spans="1:13" ht="15" customHeight="1">
      <c r="A13" s="92"/>
      <c r="B13" s="91"/>
      <c r="C13" s="91"/>
      <c r="D13" s="91"/>
      <c r="E13" s="91"/>
      <c r="F13" s="92"/>
      <c r="G13" s="92"/>
      <c r="H13" s="93"/>
      <c r="I13" s="13">
        <v>2014</v>
      </c>
      <c r="J13" s="13">
        <v>1427</v>
      </c>
      <c r="K13" s="13" t="s">
        <v>0</v>
      </c>
      <c r="L13" s="13">
        <v>6</v>
      </c>
      <c r="M13" s="92"/>
    </row>
    <row r="14" spans="1:13" ht="15" customHeight="1">
      <c r="A14" s="92"/>
      <c r="B14" s="91"/>
      <c r="C14" s="91"/>
      <c r="D14" s="91"/>
      <c r="E14" s="91"/>
      <c r="F14" s="92"/>
      <c r="G14" s="92"/>
      <c r="H14" s="93"/>
      <c r="I14" s="13">
        <v>2015</v>
      </c>
      <c r="J14" s="13">
        <v>2009</v>
      </c>
      <c r="K14" s="13">
        <v>42</v>
      </c>
      <c r="L14" s="13">
        <v>9</v>
      </c>
      <c r="M14" s="92"/>
    </row>
    <row r="15" spans="1:13" ht="15" customHeight="1">
      <c r="A15" s="92"/>
      <c r="B15" s="91"/>
      <c r="C15" s="91"/>
      <c r="D15" s="91"/>
      <c r="E15" s="91"/>
      <c r="F15" s="92"/>
      <c r="G15" s="92"/>
      <c r="H15" s="93"/>
      <c r="I15" s="50">
        <v>2016</v>
      </c>
      <c r="J15" s="50">
        <v>4620</v>
      </c>
      <c r="K15" s="50">
        <v>9</v>
      </c>
      <c r="L15" s="50">
        <v>16</v>
      </c>
      <c r="M15" s="92"/>
    </row>
    <row r="16" spans="1:13" ht="15" customHeight="1">
      <c r="A16" s="92"/>
      <c r="B16" s="91"/>
      <c r="C16" s="91"/>
      <c r="D16" s="91"/>
      <c r="E16" s="91"/>
      <c r="F16" s="92"/>
      <c r="G16" s="92"/>
      <c r="H16" s="93"/>
      <c r="I16" s="50">
        <v>2017</v>
      </c>
      <c r="J16" s="50">
        <v>3276</v>
      </c>
      <c r="K16" s="50">
        <v>49</v>
      </c>
      <c r="L16" s="50">
        <v>21</v>
      </c>
      <c r="M16" s="92"/>
    </row>
    <row r="17" spans="1:13" ht="15" customHeight="1">
      <c r="A17" s="92"/>
      <c r="B17" s="91"/>
      <c r="C17" s="91"/>
      <c r="D17" s="91"/>
      <c r="E17" s="91"/>
      <c r="F17" s="92"/>
      <c r="G17" s="92"/>
      <c r="H17" s="93"/>
      <c r="I17" s="11" t="s">
        <v>3</v>
      </c>
      <c r="J17" s="11"/>
      <c r="K17" s="11">
        <f>SUM(K12:K16)</f>
        <v>101</v>
      </c>
      <c r="L17" s="11">
        <f>(L12+L13+L14+L15+L16)/5</f>
        <v>11.6</v>
      </c>
      <c r="M17" s="92"/>
    </row>
    <row r="18" spans="1:13" ht="15" customHeight="1">
      <c r="A18" s="92" t="s">
        <v>14</v>
      </c>
      <c r="B18" s="91" t="s">
        <v>19</v>
      </c>
      <c r="C18" s="91">
        <v>40303</v>
      </c>
      <c r="D18" s="91" t="s">
        <v>20</v>
      </c>
      <c r="E18" s="91" t="s">
        <v>27</v>
      </c>
      <c r="F18" s="92">
        <v>7</v>
      </c>
      <c r="G18" s="92">
        <v>10</v>
      </c>
      <c r="H18" s="93">
        <v>1</v>
      </c>
      <c r="I18" s="50">
        <v>2013</v>
      </c>
      <c r="J18" s="50">
        <v>1144</v>
      </c>
      <c r="K18" s="54">
        <v>11</v>
      </c>
      <c r="L18" s="50">
        <v>5</v>
      </c>
      <c r="M18" s="92">
        <v>15</v>
      </c>
    </row>
    <row r="19" spans="1:13">
      <c r="A19" s="92"/>
      <c r="B19" s="91"/>
      <c r="C19" s="91"/>
      <c r="D19" s="91"/>
      <c r="E19" s="91"/>
      <c r="F19" s="92"/>
      <c r="G19" s="92"/>
      <c r="H19" s="93"/>
      <c r="I19" s="50">
        <v>2014</v>
      </c>
      <c r="J19" s="50">
        <v>1432</v>
      </c>
      <c r="K19" s="54">
        <v>33</v>
      </c>
      <c r="L19" s="50">
        <v>7</v>
      </c>
      <c r="M19" s="92"/>
    </row>
    <row r="20" spans="1:13">
      <c r="A20" s="92"/>
      <c r="B20" s="91"/>
      <c r="C20" s="91"/>
      <c r="D20" s="91"/>
      <c r="E20" s="91"/>
      <c r="F20" s="92"/>
      <c r="G20" s="92"/>
      <c r="H20" s="93"/>
      <c r="I20" s="50">
        <v>2015</v>
      </c>
      <c r="J20" s="50">
        <v>1514</v>
      </c>
      <c r="K20" s="55">
        <v>33</v>
      </c>
      <c r="L20" s="50">
        <v>7</v>
      </c>
      <c r="M20" s="92"/>
    </row>
    <row r="21" spans="1:13">
      <c r="A21" s="92"/>
      <c r="B21" s="91"/>
      <c r="C21" s="91"/>
      <c r="D21" s="91"/>
      <c r="E21" s="91"/>
      <c r="F21" s="92"/>
      <c r="G21" s="92"/>
      <c r="H21" s="93"/>
      <c r="I21" s="50">
        <v>2016</v>
      </c>
      <c r="J21" s="50">
        <v>2982</v>
      </c>
      <c r="K21" s="54">
        <v>0</v>
      </c>
      <c r="L21" s="50">
        <v>12</v>
      </c>
      <c r="M21" s="92"/>
    </row>
    <row r="22" spans="1:13">
      <c r="A22" s="92"/>
      <c r="B22" s="91"/>
      <c r="C22" s="91"/>
      <c r="D22" s="91"/>
      <c r="E22" s="91"/>
      <c r="F22" s="92"/>
      <c r="G22" s="92"/>
      <c r="H22" s="93"/>
      <c r="I22" s="50">
        <v>2017</v>
      </c>
      <c r="J22" s="50">
        <v>2517</v>
      </c>
      <c r="K22" s="50">
        <v>0</v>
      </c>
      <c r="L22" s="50">
        <v>15</v>
      </c>
      <c r="M22" s="92"/>
    </row>
    <row r="23" spans="1:13" ht="15" customHeight="1">
      <c r="A23" s="92"/>
      <c r="B23" s="91"/>
      <c r="C23" s="91"/>
      <c r="D23" s="91"/>
      <c r="E23" s="91"/>
      <c r="F23" s="92"/>
      <c r="G23" s="92"/>
      <c r="H23" s="93"/>
      <c r="I23" s="11" t="s">
        <v>3</v>
      </c>
      <c r="J23" s="11"/>
      <c r="K23" s="11">
        <f>SUM(K18:K22)</f>
        <v>77</v>
      </c>
      <c r="L23" s="11">
        <f>(L18+L19+L20+L21+L22)/5</f>
        <v>9.1999999999999993</v>
      </c>
      <c r="M23" s="92"/>
    </row>
  </sheetData>
  <mergeCells count="29">
    <mergeCell ref="G12:G17"/>
    <mergeCell ref="H12:H17"/>
    <mergeCell ref="L1:M1"/>
    <mergeCell ref="A3:M3"/>
    <mergeCell ref="C6:C11"/>
    <mergeCell ref="A6:A11"/>
    <mergeCell ref="B6:B11"/>
    <mergeCell ref="D6:D11"/>
    <mergeCell ref="M6:M11"/>
    <mergeCell ref="H6:H11"/>
    <mergeCell ref="E6:E11"/>
    <mergeCell ref="F6:F11"/>
    <mergeCell ref="G6:G11"/>
    <mergeCell ref="C18:C23"/>
    <mergeCell ref="M18:M23"/>
    <mergeCell ref="M12:M17"/>
    <mergeCell ref="A18:A23"/>
    <mergeCell ref="B18:B23"/>
    <mergeCell ref="D18:D23"/>
    <mergeCell ref="E18:E23"/>
    <mergeCell ref="F18:F23"/>
    <mergeCell ref="G18:G23"/>
    <mergeCell ref="H18:H23"/>
    <mergeCell ref="A12:A17"/>
    <mergeCell ref="B12:B17"/>
    <mergeCell ref="C12:C17"/>
    <mergeCell ref="D12:D17"/>
    <mergeCell ref="E12:E17"/>
    <mergeCell ref="F12:F17"/>
  </mergeCells>
  <pageMargins left="0.78740157480314965" right="0.19685039370078741" top="0.74803149606299213" bottom="0.74803149606299213" header="0.31496062992125984" footer="0.31496062992125984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</sheetPr>
  <dimension ref="A1:F90"/>
  <sheetViews>
    <sheetView topLeftCell="A23" workbookViewId="0">
      <selection activeCell="D58" sqref="D58"/>
    </sheetView>
  </sheetViews>
  <sheetFormatPr defaultRowHeight="15"/>
  <cols>
    <col min="2" max="2" width="43.42578125" customWidth="1"/>
    <col min="3" max="3" width="17.85546875" customWidth="1"/>
    <col min="4" max="4" width="21.7109375" customWidth="1"/>
    <col min="5" max="5" width="20.85546875" customWidth="1"/>
    <col min="6" max="6" width="13.85546875" customWidth="1"/>
  </cols>
  <sheetData>
    <row r="1" spans="1:6" ht="15.75">
      <c r="E1" s="121" t="s">
        <v>230</v>
      </c>
      <c r="F1" s="121"/>
    </row>
    <row r="2" spans="1:6" ht="6" customHeight="1"/>
    <row r="3" spans="1:6" ht="35.25" customHeight="1">
      <c r="A3" s="153" t="s">
        <v>232</v>
      </c>
      <c r="B3" s="153"/>
      <c r="C3" s="153"/>
      <c r="D3" s="153"/>
      <c r="E3" s="153"/>
      <c r="F3" s="153"/>
    </row>
    <row r="4" spans="1:6" ht="9.75" customHeight="1">
      <c r="A4" s="78"/>
      <c r="B4" s="78"/>
      <c r="C4" s="78"/>
      <c r="D4" s="78"/>
      <c r="E4" s="78"/>
      <c r="F4" s="78"/>
    </row>
    <row r="5" spans="1:6">
      <c r="A5" s="157" t="s">
        <v>234</v>
      </c>
      <c r="B5" s="159" t="s">
        <v>209</v>
      </c>
      <c r="C5" s="163" t="s">
        <v>235</v>
      </c>
      <c r="D5" s="164"/>
      <c r="E5" s="164"/>
      <c r="F5" s="165"/>
    </row>
    <row r="6" spans="1:6">
      <c r="A6" s="158"/>
      <c r="B6" s="159"/>
      <c r="C6" s="77" t="s">
        <v>63</v>
      </c>
      <c r="D6" s="88" t="s">
        <v>236</v>
      </c>
      <c r="E6" s="88" t="s">
        <v>237</v>
      </c>
      <c r="F6" s="56" t="s">
        <v>210</v>
      </c>
    </row>
    <row r="7" spans="1:6" ht="14.1" customHeight="1">
      <c r="A7" s="150">
        <v>1</v>
      </c>
      <c r="B7" s="154" t="s">
        <v>13</v>
      </c>
      <c r="C7" s="60">
        <v>2013</v>
      </c>
      <c r="D7" s="60">
        <f>'КТ-окон'!J6+'КТ-окон'!J12</f>
        <v>4215</v>
      </c>
      <c r="E7" s="73">
        <v>647</v>
      </c>
      <c r="F7" s="71">
        <f>E7*100/D7</f>
        <v>15.349940688018981</v>
      </c>
    </row>
    <row r="8" spans="1:6" ht="14.1" customHeight="1">
      <c r="A8" s="151"/>
      <c r="B8" s="155"/>
      <c r="C8" s="60">
        <v>2014</v>
      </c>
      <c r="D8" s="60">
        <f>'КТ-окон'!J7+'КТ-окон'!J13</f>
        <v>4963</v>
      </c>
      <c r="E8" s="73">
        <v>840</v>
      </c>
      <c r="F8" s="71">
        <f t="shared" ref="F8:F24" si="0">E8*100/D8</f>
        <v>16.925246826516219</v>
      </c>
    </row>
    <row r="9" spans="1:6" ht="14.1" customHeight="1">
      <c r="A9" s="151"/>
      <c r="B9" s="155"/>
      <c r="C9" s="60">
        <v>2015</v>
      </c>
      <c r="D9" s="60">
        <f>'КТ-окон'!J8+'КТ-окон'!J14</f>
        <v>5629</v>
      </c>
      <c r="E9" s="73">
        <v>881</v>
      </c>
      <c r="F9" s="71">
        <f t="shared" si="0"/>
        <v>15.651092556404334</v>
      </c>
    </row>
    <row r="10" spans="1:6" ht="14.1" customHeight="1">
      <c r="A10" s="151"/>
      <c r="B10" s="155"/>
      <c r="C10" s="60">
        <v>2016</v>
      </c>
      <c r="D10" s="60">
        <f>'КТ-окон'!J9+'КТ-окон'!J15</f>
        <v>8042</v>
      </c>
      <c r="E10" s="73">
        <v>1486</v>
      </c>
      <c r="F10" s="71">
        <f t="shared" si="0"/>
        <v>18.477990549614525</v>
      </c>
    </row>
    <row r="11" spans="1:6" ht="14.1" customHeight="1">
      <c r="A11" s="151"/>
      <c r="B11" s="155"/>
      <c r="C11" s="60">
        <v>2017</v>
      </c>
      <c r="D11" s="60">
        <f>'КТ-окон'!J10+'КТ-окон'!J16</f>
        <v>5951</v>
      </c>
      <c r="E11" s="73">
        <v>1572</v>
      </c>
      <c r="F11" s="71">
        <f t="shared" si="0"/>
        <v>26.415728449000166</v>
      </c>
    </row>
    <row r="12" spans="1:6" ht="14.1" customHeight="1">
      <c r="A12" s="152"/>
      <c r="B12" s="156"/>
      <c r="C12" s="77" t="s">
        <v>231</v>
      </c>
      <c r="D12" s="77">
        <f>SUM(D7:D11)</f>
        <v>28800</v>
      </c>
      <c r="E12" s="77">
        <f>SUM(E7:E11)</f>
        <v>5426</v>
      </c>
      <c r="F12" s="81">
        <f t="shared" si="0"/>
        <v>18.840277777777779</v>
      </c>
    </row>
    <row r="13" spans="1:6" ht="14.1" customHeight="1">
      <c r="A13" s="150">
        <v>2</v>
      </c>
      <c r="B13" s="154" t="s">
        <v>211</v>
      </c>
      <c r="C13" s="60">
        <v>2013</v>
      </c>
      <c r="D13" s="73">
        <v>3715</v>
      </c>
      <c r="E13" s="73">
        <v>1774</v>
      </c>
      <c r="F13" s="71">
        <f t="shared" si="0"/>
        <v>47.752355316285332</v>
      </c>
    </row>
    <row r="14" spans="1:6" ht="14.1" customHeight="1">
      <c r="A14" s="151"/>
      <c r="B14" s="155"/>
      <c r="C14" s="60">
        <v>2014</v>
      </c>
      <c r="D14" s="73">
        <v>3099</v>
      </c>
      <c r="E14" s="73">
        <v>1462</v>
      </c>
      <c r="F14" s="71">
        <f t="shared" si="0"/>
        <v>47.176508551145531</v>
      </c>
    </row>
    <row r="15" spans="1:6" ht="14.1" customHeight="1">
      <c r="A15" s="151"/>
      <c r="B15" s="155"/>
      <c r="C15" s="60">
        <v>2015</v>
      </c>
      <c r="D15" s="73">
        <v>3140</v>
      </c>
      <c r="E15" s="73">
        <v>1486</v>
      </c>
      <c r="F15" s="71">
        <f t="shared" si="0"/>
        <v>47.324840764331213</v>
      </c>
    </row>
    <row r="16" spans="1:6" ht="14.1" customHeight="1">
      <c r="A16" s="151"/>
      <c r="B16" s="155"/>
      <c r="C16" s="60">
        <v>2016</v>
      </c>
      <c r="D16" s="73">
        <v>1479</v>
      </c>
      <c r="E16" s="73">
        <v>639</v>
      </c>
      <c r="F16" s="71">
        <f t="shared" si="0"/>
        <v>43.204868154158213</v>
      </c>
    </row>
    <row r="17" spans="1:6" ht="14.1" customHeight="1">
      <c r="A17" s="151"/>
      <c r="B17" s="155"/>
      <c r="C17" s="60">
        <v>2017</v>
      </c>
      <c r="D17" s="73">
        <v>2856</v>
      </c>
      <c r="E17" s="73">
        <v>937</v>
      </c>
      <c r="F17" s="71">
        <f t="shared" si="0"/>
        <v>32.808123249299719</v>
      </c>
    </row>
    <row r="18" spans="1:6" s="80" customFormat="1" ht="14.1" customHeight="1">
      <c r="A18" s="152"/>
      <c r="B18" s="156"/>
      <c r="C18" s="77" t="s">
        <v>231</v>
      </c>
      <c r="D18" s="77">
        <f>SUM(D13:D17)</f>
        <v>14289</v>
      </c>
      <c r="E18" s="77">
        <f>SUM(E13:E17)</f>
        <v>6298</v>
      </c>
      <c r="F18" s="81">
        <f t="shared" si="0"/>
        <v>44.075862551613127</v>
      </c>
    </row>
    <row r="19" spans="1:6" ht="14.1" customHeight="1">
      <c r="A19" s="150">
        <v>3</v>
      </c>
      <c r="B19" s="154" t="s">
        <v>212</v>
      </c>
      <c r="C19" s="60">
        <v>2013</v>
      </c>
      <c r="D19" s="60">
        <f>'КТ-окон'!J24+'КТ-окон'!J30</f>
        <v>8470</v>
      </c>
      <c r="E19" s="74">
        <v>380</v>
      </c>
      <c r="F19" s="71">
        <f t="shared" si="0"/>
        <v>4.4864226682408503</v>
      </c>
    </row>
    <row r="20" spans="1:6" ht="14.1" customHeight="1">
      <c r="A20" s="151"/>
      <c r="B20" s="155"/>
      <c r="C20" s="60">
        <v>2014</v>
      </c>
      <c r="D20" s="60">
        <f>'КТ-окон'!J25+'КТ-окон'!J31</f>
        <v>15356</v>
      </c>
      <c r="E20" s="74">
        <v>340</v>
      </c>
      <c r="F20" s="71">
        <f t="shared" si="0"/>
        <v>2.2141182599635321</v>
      </c>
    </row>
    <row r="21" spans="1:6" ht="14.1" customHeight="1">
      <c r="A21" s="151"/>
      <c r="B21" s="155"/>
      <c r="C21" s="60">
        <v>2015</v>
      </c>
      <c r="D21" s="60">
        <f>'КТ-окон'!J26+'КТ-окон'!J32</f>
        <v>17727</v>
      </c>
      <c r="E21" s="74">
        <v>425</v>
      </c>
      <c r="F21" s="71">
        <f t="shared" si="0"/>
        <v>2.3974727816325379</v>
      </c>
    </row>
    <row r="22" spans="1:6" ht="14.1" customHeight="1">
      <c r="A22" s="151"/>
      <c r="B22" s="155"/>
      <c r="C22" s="60">
        <v>2016</v>
      </c>
      <c r="D22" s="60">
        <f>'КТ-окон'!J27+'КТ-окон'!J33</f>
        <v>19043</v>
      </c>
      <c r="E22" s="74">
        <v>390</v>
      </c>
      <c r="F22" s="71">
        <f t="shared" si="0"/>
        <v>2.0479966391850022</v>
      </c>
    </row>
    <row r="23" spans="1:6" ht="14.1" customHeight="1">
      <c r="A23" s="151"/>
      <c r="B23" s="155"/>
      <c r="C23" s="60">
        <v>2017</v>
      </c>
      <c r="D23" s="60">
        <f>'КТ-окон'!J28+'КТ-окон'!J34</f>
        <v>11452</v>
      </c>
      <c r="E23" s="74">
        <v>121</v>
      </c>
      <c r="F23" s="71">
        <f t="shared" si="0"/>
        <v>1.0565840027942717</v>
      </c>
    </row>
    <row r="24" spans="1:6" s="80" customFormat="1" ht="14.1" customHeight="1">
      <c r="A24" s="152"/>
      <c r="B24" s="156"/>
      <c r="C24" s="77" t="s">
        <v>231</v>
      </c>
      <c r="D24" s="77">
        <f>SUM(D19:D23)</f>
        <v>72048</v>
      </c>
      <c r="E24" s="77">
        <f>SUM(E19:E23)</f>
        <v>1656</v>
      </c>
      <c r="F24" s="81">
        <f t="shared" si="0"/>
        <v>2.2984676882078614</v>
      </c>
    </row>
    <row r="25" spans="1:6" ht="14.1" customHeight="1">
      <c r="A25" s="150">
        <v>4</v>
      </c>
      <c r="B25" s="154" t="s">
        <v>204</v>
      </c>
      <c r="C25" s="60">
        <v>2013</v>
      </c>
      <c r="D25" s="74">
        <v>1338</v>
      </c>
      <c r="E25" s="74">
        <v>353</v>
      </c>
      <c r="F25" s="71">
        <f t="shared" ref="F25:F84" si="1">E25*100/D25</f>
        <v>26.382660687593422</v>
      </c>
    </row>
    <row r="26" spans="1:6" ht="14.1" customHeight="1">
      <c r="A26" s="151"/>
      <c r="B26" s="155"/>
      <c r="C26" s="60">
        <v>2014</v>
      </c>
      <c r="D26" s="74">
        <v>2455</v>
      </c>
      <c r="E26" s="74">
        <v>478</v>
      </c>
      <c r="F26" s="71">
        <f t="shared" si="1"/>
        <v>19.470468431771895</v>
      </c>
    </row>
    <row r="27" spans="1:6" ht="14.1" customHeight="1">
      <c r="A27" s="151"/>
      <c r="B27" s="155"/>
      <c r="C27" s="60">
        <v>2015</v>
      </c>
      <c r="D27" s="74">
        <v>2617</v>
      </c>
      <c r="E27" s="74">
        <v>535</v>
      </c>
      <c r="F27" s="71">
        <f t="shared" si="1"/>
        <v>20.443255636224684</v>
      </c>
    </row>
    <row r="28" spans="1:6" ht="14.1" customHeight="1">
      <c r="A28" s="151"/>
      <c r="B28" s="155"/>
      <c r="C28" s="60">
        <v>2016</v>
      </c>
      <c r="D28" s="74">
        <v>1744</v>
      </c>
      <c r="E28" s="74">
        <v>385</v>
      </c>
      <c r="F28" s="71">
        <f t="shared" si="1"/>
        <v>22.075688073394495</v>
      </c>
    </row>
    <row r="29" spans="1:6" ht="14.1" customHeight="1">
      <c r="A29" s="151"/>
      <c r="B29" s="155"/>
      <c r="C29" s="60">
        <v>2017</v>
      </c>
      <c r="D29" s="74">
        <v>1752</v>
      </c>
      <c r="E29" s="74">
        <v>300</v>
      </c>
      <c r="F29" s="71">
        <f t="shared" si="1"/>
        <v>17.123287671232877</v>
      </c>
    </row>
    <row r="30" spans="1:6" ht="21" customHeight="1">
      <c r="A30" s="152"/>
      <c r="B30" s="156"/>
      <c r="C30" s="77" t="s">
        <v>231</v>
      </c>
      <c r="D30" s="77">
        <f>SUM(D25:D29)</f>
        <v>9906</v>
      </c>
      <c r="E30" s="77">
        <f>SUM(E25:E29)</f>
        <v>2051</v>
      </c>
      <c r="F30" s="81">
        <f t="shared" si="1"/>
        <v>20.704623460528971</v>
      </c>
    </row>
    <row r="31" spans="1:6" ht="14.1" customHeight="1">
      <c r="A31" s="150">
        <v>5</v>
      </c>
      <c r="B31" s="154" t="s">
        <v>50</v>
      </c>
      <c r="C31" s="60">
        <v>2013</v>
      </c>
      <c r="D31" s="73">
        <v>1111</v>
      </c>
      <c r="E31" s="73">
        <v>85</v>
      </c>
      <c r="F31" s="71">
        <f t="shared" si="1"/>
        <v>7.6507650765076507</v>
      </c>
    </row>
    <row r="32" spans="1:6" ht="14.1" customHeight="1">
      <c r="A32" s="151"/>
      <c r="B32" s="155"/>
      <c r="C32" s="60">
        <v>2014</v>
      </c>
      <c r="D32" s="73">
        <v>517</v>
      </c>
      <c r="E32" s="73">
        <v>49</v>
      </c>
      <c r="F32" s="71">
        <f t="shared" si="1"/>
        <v>9.4777562862669242</v>
      </c>
    </row>
    <row r="33" spans="1:6" ht="14.1" customHeight="1">
      <c r="A33" s="151"/>
      <c r="B33" s="155"/>
      <c r="C33" s="60">
        <v>2015</v>
      </c>
      <c r="D33" s="73">
        <v>1164</v>
      </c>
      <c r="E33" s="73">
        <v>97</v>
      </c>
      <c r="F33" s="71">
        <f t="shared" si="1"/>
        <v>8.3333333333333339</v>
      </c>
    </row>
    <row r="34" spans="1:6" ht="14.1" customHeight="1">
      <c r="A34" s="151"/>
      <c r="B34" s="155"/>
      <c r="C34" s="60">
        <v>2016</v>
      </c>
      <c r="D34" s="73">
        <v>1621</v>
      </c>
      <c r="E34" s="73">
        <v>121</v>
      </c>
      <c r="F34" s="71">
        <f t="shared" si="1"/>
        <v>7.4645280690931521</v>
      </c>
    </row>
    <row r="35" spans="1:6" ht="14.1" customHeight="1">
      <c r="A35" s="151"/>
      <c r="B35" s="155"/>
      <c r="C35" s="60">
        <v>2017</v>
      </c>
      <c r="D35" s="73">
        <v>1966</v>
      </c>
      <c r="E35" s="73">
        <v>69</v>
      </c>
      <c r="F35" s="71">
        <f t="shared" si="1"/>
        <v>3.5096642929806716</v>
      </c>
    </row>
    <row r="36" spans="1:6" ht="26.25" customHeight="1">
      <c r="A36" s="152"/>
      <c r="B36" s="156"/>
      <c r="C36" s="77" t="s">
        <v>231</v>
      </c>
      <c r="D36" s="77">
        <f>SUM(D31:D35)</f>
        <v>6379</v>
      </c>
      <c r="E36" s="77">
        <f>SUM(E31:E35)</f>
        <v>421</v>
      </c>
      <c r="F36" s="81">
        <f t="shared" si="1"/>
        <v>6.5997805298636152</v>
      </c>
    </row>
    <row r="37" spans="1:6" ht="14.1" customHeight="1">
      <c r="A37" s="150">
        <v>6</v>
      </c>
      <c r="B37" s="154" t="s">
        <v>54</v>
      </c>
      <c r="C37" s="60">
        <v>2013</v>
      </c>
      <c r="D37" s="73">
        <v>2089</v>
      </c>
      <c r="E37" s="73">
        <v>94</v>
      </c>
      <c r="F37" s="71">
        <f t="shared" si="1"/>
        <v>4.4997606510292005</v>
      </c>
    </row>
    <row r="38" spans="1:6" ht="14.1" customHeight="1">
      <c r="A38" s="151"/>
      <c r="B38" s="155"/>
      <c r="C38" s="60">
        <v>2014</v>
      </c>
      <c r="D38" s="73">
        <v>4296</v>
      </c>
      <c r="E38" s="73">
        <v>80</v>
      </c>
      <c r="F38" s="71">
        <f t="shared" si="1"/>
        <v>1.8621973929236499</v>
      </c>
    </row>
    <row r="39" spans="1:6" ht="14.1" customHeight="1">
      <c r="A39" s="151"/>
      <c r="B39" s="155"/>
      <c r="C39" s="60">
        <v>2015</v>
      </c>
      <c r="D39" s="73">
        <v>5869</v>
      </c>
      <c r="E39" s="73">
        <v>78</v>
      </c>
      <c r="F39" s="71">
        <f t="shared" si="1"/>
        <v>1.3290168682910206</v>
      </c>
    </row>
    <row r="40" spans="1:6" ht="14.1" customHeight="1">
      <c r="A40" s="151"/>
      <c r="B40" s="155"/>
      <c r="C40" s="60">
        <v>2016</v>
      </c>
      <c r="D40" s="73">
        <v>5295</v>
      </c>
      <c r="E40" s="73">
        <v>121</v>
      </c>
      <c r="F40" s="71">
        <f t="shared" si="1"/>
        <v>2.2851746931067045</v>
      </c>
    </row>
    <row r="41" spans="1:6" ht="14.1" customHeight="1">
      <c r="A41" s="151"/>
      <c r="B41" s="155"/>
      <c r="C41" s="60">
        <v>2017</v>
      </c>
      <c r="D41" s="73">
        <v>5511</v>
      </c>
      <c r="E41" s="73">
        <v>95</v>
      </c>
      <c r="F41" s="71">
        <f t="shared" si="1"/>
        <v>1.7238250771184902</v>
      </c>
    </row>
    <row r="42" spans="1:6" ht="14.1" customHeight="1">
      <c r="A42" s="152"/>
      <c r="B42" s="155"/>
      <c r="C42" s="77" t="s">
        <v>231</v>
      </c>
      <c r="D42" s="77">
        <f>SUM(D37:D41)</f>
        <v>23060</v>
      </c>
      <c r="E42" s="77">
        <f>SUM(E37:E41)</f>
        <v>468</v>
      </c>
      <c r="F42" s="81">
        <f t="shared" si="1"/>
        <v>2.0294882914137036</v>
      </c>
    </row>
    <row r="43" spans="1:6" ht="14.1" customHeight="1">
      <c r="A43" s="150">
        <v>7</v>
      </c>
      <c r="B43" s="160" t="s">
        <v>130</v>
      </c>
      <c r="C43" s="60">
        <v>2013</v>
      </c>
      <c r="D43" s="73">
        <v>1990</v>
      </c>
      <c r="E43" s="73">
        <v>1549</v>
      </c>
      <c r="F43" s="49">
        <f t="shared" si="1"/>
        <v>77.8391959798995</v>
      </c>
    </row>
    <row r="44" spans="1:6" ht="14.1" customHeight="1">
      <c r="A44" s="151"/>
      <c r="B44" s="161"/>
      <c r="C44" s="60">
        <v>2014</v>
      </c>
      <c r="D44" s="73">
        <v>2963</v>
      </c>
      <c r="E44" s="73">
        <v>1844</v>
      </c>
      <c r="F44" s="49">
        <f t="shared" si="1"/>
        <v>62.2342220722241</v>
      </c>
    </row>
    <row r="45" spans="1:6" ht="14.1" customHeight="1">
      <c r="A45" s="151"/>
      <c r="B45" s="161"/>
      <c r="C45" s="60">
        <v>2015</v>
      </c>
      <c r="D45" s="73">
        <v>4113</v>
      </c>
      <c r="E45" s="73">
        <v>3172</v>
      </c>
      <c r="F45" s="49">
        <f t="shared" si="1"/>
        <v>77.121322635545823</v>
      </c>
    </row>
    <row r="46" spans="1:6" ht="14.1" customHeight="1">
      <c r="A46" s="151"/>
      <c r="B46" s="161"/>
      <c r="C46" s="60">
        <v>2016</v>
      </c>
      <c r="D46" s="73">
        <v>4223</v>
      </c>
      <c r="E46" s="73">
        <v>2660</v>
      </c>
      <c r="F46" s="49">
        <f t="shared" si="1"/>
        <v>62.988396874260005</v>
      </c>
    </row>
    <row r="47" spans="1:6" ht="14.1" customHeight="1">
      <c r="A47" s="151"/>
      <c r="B47" s="161"/>
      <c r="C47" s="60">
        <v>2017</v>
      </c>
      <c r="D47" s="85" t="s">
        <v>238</v>
      </c>
      <c r="E47" s="73">
        <v>0</v>
      </c>
      <c r="F47" s="49" t="s">
        <v>233</v>
      </c>
    </row>
    <row r="48" spans="1:6" ht="14.1" customHeight="1">
      <c r="A48" s="152"/>
      <c r="B48" s="162"/>
      <c r="C48" s="77" t="s">
        <v>231</v>
      </c>
      <c r="D48" s="82">
        <f>SUM(D43:D47)</f>
        <v>13289</v>
      </c>
      <c r="E48" s="82">
        <f>SUM(E43:E47)</f>
        <v>9225</v>
      </c>
      <c r="F48" s="83">
        <f t="shared" si="1"/>
        <v>69.418315900368725</v>
      </c>
    </row>
    <row r="49" spans="1:6" ht="14.1" customHeight="1">
      <c r="A49" s="150">
        <v>8</v>
      </c>
      <c r="B49" s="154" t="s">
        <v>74</v>
      </c>
      <c r="C49" s="60">
        <v>2015</v>
      </c>
      <c r="D49" s="74">
        <v>605</v>
      </c>
      <c r="E49" s="74">
        <v>31</v>
      </c>
      <c r="F49" s="49">
        <f t="shared" si="1"/>
        <v>5.1239669421487601</v>
      </c>
    </row>
    <row r="50" spans="1:6" ht="14.1" customHeight="1">
      <c r="A50" s="151"/>
      <c r="B50" s="155"/>
      <c r="C50" s="60">
        <v>2016</v>
      </c>
      <c r="D50" s="74">
        <v>532</v>
      </c>
      <c r="E50" s="74">
        <v>62</v>
      </c>
      <c r="F50" s="49">
        <f t="shared" si="1"/>
        <v>11.654135338345865</v>
      </c>
    </row>
    <row r="51" spans="1:6" ht="14.1" customHeight="1">
      <c r="A51" s="151"/>
      <c r="B51" s="155"/>
      <c r="C51" s="60">
        <v>2017</v>
      </c>
      <c r="D51" s="74">
        <v>413</v>
      </c>
      <c r="E51" s="74">
        <v>16</v>
      </c>
      <c r="F51" s="49">
        <f t="shared" si="1"/>
        <v>3.87409200968523</v>
      </c>
    </row>
    <row r="52" spans="1:6" ht="14.1" customHeight="1">
      <c r="A52" s="152"/>
      <c r="B52" s="155"/>
      <c r="C52" s="77" t="s">
        <v>231</v>
      </c>
      <c r="D52" s="69">
        <f>SUM(D49:D51)</f>
        <v>1550</v>
      </c>
      <c r="E52" s="69">
        <f>SUM(E49:E51)</f>
        <v>109</v>
      </c>
      <c r="F52" s="83">
        <f t="shared" si="1"/>
        <v>7.032258064516129</v>
      </c>
    </row>
    <row r="53" spans="1:6" ht="14.1" customHeight="1">
      <c r="A53" s="150">
        <v>9</v>
      </c>
      <c r="B53" s="154" t="s">
        <v>80</v>
      </c>
      <c r="C53" s="60">
        <v>2014</v>
      </c>
      <c r="D53" s="73">
        <f>'КТ-окон'!J69+'КТ-окон'!J75</f>
        <v>5964</v>
      </c>
      <c r="E53" s="73">
        <v>2415</v>
      </c>
      <c r="F53" s="71">
        <f t="shared" si="1"/>
        <v>40.492957746478872</v>
      </c>
    </row>
    <row r="54" spans="1:6" ht="14.1" customHeight="1">
      <c r="A54" s="151"/>
      <c r="B54" s="155"/>
      <c r="C54" s="60">
        <v>2015</v>
      </c>
      <c r="D54" s="73">
        <f>'КТ-окон'!J70+'КТ-окон'!J76</f>
        <v>5295</v>
      </c>
      <c r="E54" s="73">
        <v>2532</v>
      </c>
      <c r="F54" s="71">
        <f t="shared" si="1"/>
        <v>47.818696883852688</v>
      </c>
    </row>
    <row r="55" spans="1:6" ht="14.1" customHeight="1">
      <c r="A55" s="151"/>
      <c r="B55" s="155"/>
      <c r="C55" s="60">
        <v>2016</v>
      </c>
      <c r="D55" s="73">
        <f>'КТ-окон'!J71+'КТ-окон'!J77</f>
        <v>7708</v>
      </c>
      <c r="E55" s="73">
        <v>2808</v>
      </c>
      <c r="F55" s="71">
        <f t="shared" si="1"/>
        <v>36.429683445770628</v>
      </c>
    </row>
    <row r="56" spans="1:6" ht="14.1" customHeight="1">
      <c r="A56" s="151"/>
      <c r="B56" s="155"/>
      <c r="C56" s="60">
        <v>2017</v>
      </c>
      <c r="D56" s="73">
        <f>'КТ-окон'!J72+'КТ-окон'!J78</f>
        <v>6335</v>
      </c>
      <c r="E56" s="73">
        <v>1691</v>
      </c>
      <c r="F56" s="71">
        <f t="shared" si="1"/>
        <v>26.692975532754538</v>
      </c>
    </row>
    <row r="57" spans="1:6" ht="14.1" customHeight="1">
      <c r="A57" s="152"/>
      <c r="B57" s="155"/>
      <c r="C57" s="77" t="s">
        <v>231</v>
      </c>
      <c r="D57" s="77">
        <f>SUM(D53:D56)</f>
        <v>25302</v>
      </c>
      <c r="E57" s="77">
        <f>SUM(E53:E56)</f>
        <v>9446</v>
      </c>
      <c r="F57" s="81">
        <f t="shared" si="1"/>
        <v>37.333017152794248</v>
      </c>
    </row>
    <row r="58" spans="1:6" ht="14.1" customHeight="1">
      <c r="A58" s="150">
        <v>10</v>
      </c>
      <c r="B58" s="154" t="s">
        <v>169</v>
      </c>
      <c r="C58" s="60">
        <v>2013</v>
      </c>
      <c r="D58" s="74">
        <v>625</v>
      </c>
      <c r="E58" s="74">
        <v>30</v>
      </c>
      <c r="F58" s="49">
        <f t="shared" si="1"/>
        <v>4.8</v>
      </c>
    </row>
    <row r="59" spans="1:6" ht="14.1" customHeight="1">
      <c r="A59" s="151"/>
      <c r="B59" s="155"/>
      <c r="C59" s="60">
        <v>2014</v>
      </c>
      <c r="D59" s="74">
        <v>0</v>
      </c>
      <c r="E59" s="74">
        <v>0</v>
      </c>
      <c r="F59" s="49" t="s">
        <v>233</v>
      </c>
    </row>
    <row r="60" spans="1:6" ht="14.1" customHeight="1">
      <c r="A60" s="151"/>
      <c r="B60" s="155"/>
      <c r="C60" s="60">
        <v>2015</v>
      </c>
      <c r="D60" s="74">
        <v>20</v>
      </c>
      <c r="E60" s="74">
        <v>0</v>
      </c>
      <c r="F60" s="49">
        <f t="shared" si="1"/>
        <v>0</v>
      </c>
    </row>
    <row r="61" spans="1:6" ht="14.1" customHeight="1">
      <c r="A61" s="151"/>
      <c r="B61" s="155"/>
      <c r="C61" s="60">
        <v>2016</v>
      </c>
      <c r="D61" s="74">
        <v>1348</v>
      </c>
      <c r="E61" s="74">
        <v>10</v>
      </c>
      <c r="F61" s="49">
        <f t="shared" si="1"/>
        <v>0.74183976261127593</v>
      </c>
    </row>
    <row r="62" spans="1:6" ht="14.1" customHeight="1">
      <c r="A62" s="151"/>
      <c r="B62" s="155"/>
      <c r="C62" s="60">
        <v>2017</v>
      </c>
      <c r="D62" s="74">
        <v>941</v>
      </c>
      <c r="E62" s="74">
        <v>22</v>
      </c>
      <c r="F62" s="49">
        <f t="shared" si="1"/>
        <v>2.3379383634431457</v>
      </c>
    </row>
    <row r="63" spans="1:6" ht="14.1" customHeight="1">
      <c r="A63" s="152"/>
      <c r="B63" s="156"/>
      <c r="C63" s="77" t="s">
        <v>231</v>
      </c>
      <c r="D63" s="82">
        <f>SUM(D58:D62)</f>
        <v>2934</v>
      </c>
      <c r="E63" s="82">
        <f>SUM(E58:E62)</f>
        <v>62</v>
      </c>
      <c r="F63" s="83">
        <f t="shared" si="1"/>
        <v>2.1131561008861621</v>
      </c>
    </row>
    <row r="64" spans="1:6" ht="14.1" customHeight="1">
      <c r="A64" s="150">
        <v>11</v>
      </c>
      <c r="B64" s="154" t="s">
        <v>91</v>
      </c>
      <c r="C64" s="60">
        <v>2013</v>
      </c>
      <c r="D64" s="60">
        <f>'КТ-окон'!J86+'КТ-окон'!J92</f>
        <v>3799</v>
      </c>
      <c r="E64" s="23">
        <v>475</v>
      </c>
      <c r="F64" s="71">
        <f t="shared" si="1"/>
        <v>12.503290339563042</v>
      </c>
    </row>
    <row r="65" spans="1:6" ht="14.1" customHeight="1">
      <c r="A65" s="151"/>
      <c r="B65" s="155"/>
      <c r="C65" s="60">
        <v>2014</v>
      </c>
      <c r="D65" s="60">
        <f>'КТ-окон'!J87+'КТ-окон'!J93</f>
        <v>3599</v>
      </c>
      <c r="E65" s="23">
        <v>509</v>
      </c>
      <c r="F65" s="71">
        <f t="shared" si="1"/>
        <v>14.142817449291471</v>
      </c>
    </row>
    <row r="66" spans="1:6" ht="14.1" customHeight="1">
      <c r="A66" s="151"/>
      <c r="B66" s="155"/>
      <c r="C66" s="60">
        <v>2015</v>
      </c>
      <c r="D66" s="60">
        <f>'КТ-окон'!J88+'КТ-окон'!J94</f>
        <v>5260</v>
      </c>
      <c r="E66" s="23">
        <v>983</v>
      </c>
      <c r="F66" s="71">
        <f t="shared" si="1"/>
        <v>18.688212927756656</v>
      </c>
    </row>
    <row r="67" spans="1:6" ht="14.1" customHeight="1">
      <c r="A67" s="151"/>
      <c r="B67" s="155"/>
      <c r="C67" s="60">
        <v>2016</v>
      </c>
      <c r="D67" s="60">
        <f>'КТ-окон'!J89+'КТ-окон'!J95</f>
        <v>12680</v>
      </c>
      <c r="E67" s="23">
        <v>749</v>
      </c>
      <c r="F67" s="71">
        <f t="shared" si="1"/>
        <v>5.9069400630914828</v>
      </c>
    </row>
    <row r="68" spans="1:6" ht="14.1" customHeight="1">
      <c r="A68" s="151"/>
      <c r="B68" s="155"/>
      <c r="C68" s="60">
        <v>2017</v>
      </c>
      <c r="D68" s="60">
        <f>'КТ-окон'!J90+'КТ-окон'!J96</f>
        <v>8665</v>
      </c>
      <c r="E68" s="23">
        <v>551</v>
      </c>
      <c r="F68" s="71">
        <f t="shared" si="1"/>
        <v>6.3589151759953841</v>
      </c>
    </row>
    <row r="69" spans="1:6" ht="14.1" customHeight="1">
      <c r="A69" s="152"/>
      <c r="B69" s="156"/>
      <c r="C69" s="77" t="s">
        <v>231</v>
      </c>
      <c r="D69" s="77">
        <f>SUM(D64:D68)</f>
        <v>34003</v>
      </c>
      <c r="E69" s="77">
        <f>SUM(E64:E68)</f>
        <v>3267</v>
      </c>
      <c r="F69" s="81">
        <f t="shared" si="1"/>
        <v>9.6079757668441026</v>
      </c>
    </row>
    <row r="70" spans="1:6" ht="14.1" customHeight="1">
      <c r="A70" s="150">
        <v>12</v>
      </c>
      <c r="B70" s="154" t="s">
        <v>96</v>
      </c>
      <c r="C70" s="60">
        <v>2013</v>
      </c>
      <c r="D70" s="76">
        <v>1634</v>
      </c>
      <c r="E70" s="76">
        <v>588</v>
      </c>
      <c r="F70" s="71">
        <f t="shared" si="1"/>
        <v>35.985312117503057</v>
      </c>
    </row>
    <row r="71" spans="1:6" ht="14.1" customHeight="1">
      <c r="A71" s="151"/>
      <c r="B71" s="155"/>
      <c r="C71" s="60">
        <v>2014</v>
      </c>
      <c r="D71" s="27">
        <v>3197</v>
      </c>
      <c r="E71" s="27">
        <v>1062</v>
      </c>
      <c r="F71" s="71">
        <f t="shared" si="1"/>
        <v>33.21864247732249</v>
      </c>
    </row>
    <row r="72" spans="1:6" ht="14.1" customHeight="1">
      <c r="A72" s="151"/>
      <c r="B72" s="155"/>
      <c r="C72" s="60">
        <v>2015</v>
      </c>
      <c r="D72" s="76">
        <v>3211</v>
      </c>
      <c r="E72" s="76">
        <v>576</v>
      </c>
      <c r="F72" s="71">
        <f t="shared" si="1"/>
        <v>17.938336966677049</v>
      </c>
    </row>
    <row r="73" spans="1:6" ht="14.1" customHeight="1">
      <c r="A73" s="151"/>
      <c r="B73" s="155"/>
      <c r="C73" s="60">
        <v>2016</v>
      </c>
      <c r="D73" s="28">
        <v>5551</v>
      </c>
      <c r="E73" s="28">
        <v>842</v>
      </c>
      <c r="F73" s="71">
        <f t="shared" si="1"/>
        <v>15.168438119257791</v>
      </c>
    </row>
    <row r="74" spans="1:6" ht="14.1" customHeight="1">
      <c r="A74" s="151"/>
      <c r="B74" s="155"/>
      <c r="C74" s="60">
        <v>2017</v>
      </c>
      <c r="D74" s="74">
        <v>5093</v>
      </c>
      <c r="E74" s="74">
        <v>1009</v>
      </c>
      <c r="F74" s="71">
        <f t="shared" si="1"/>
        <v>19.81150598861182</v>
      </c>
    </row>
    <row r="75" spans="1:6" ht="14.1" customHeight="1">
      <c r="A75" s="152"/>
      <c r="B75" s="156"/>
      <c r="C75" s="77" t="s">
        <v>231</v>
      </c>
      <c r="D75" s="77">
        <f>SUM(D70:D74)</f>
        <v>18686</v>
      </c>
      <c r="E75" s="77">
        <f>SUM(E70:E74)</f>
        <v>4077</v>
      </c>
      <c r="F75" s="81">
        <f t="shared" si="1"/>
        <v>21.818473723643368</v>
      </c>
    </row>
    <row r="76" spans="1:6" ht="14.1" customHeight="1">
      <c r="A76" s="150">
        <v>13</v>
      </c>
      <c r="B76" s="154" t="s">
        <v>208</v>
      </c>
      <c r="C76" s="60">
        <v>2016</v>
      </c>
      <c r="D76" s="28">
        <v>1228</v>
      </c>
      <c r="E76" s="28">
        <v>1</v>
      </c>
      <c r="F76" s="72">
        <f>E76*100/D76</f>
        <v>8.143322475570032E-2</v>
      </c>
    </row>
    <row r="77" spans="1:6" ht="14.1" customHeight="1">
      <c r="A77" s="151"/>
      <c r="B77" s="155"/>
      <c r="C77" s="60">
        <v>2017</v>
      </c>
      <c r="D77" s="74">
        <v>4420</v>
      </c>
      <c r="E77" s="74">
        <v>3</v>
      </c>
      <c r="F77" s="72">
        <f t="shared" ref="F77:F78" si="2">E77*100/D77</f>
        <v>6.7873303167420809E-2</v>
      </c>
    </row>
    <row r="78" spans="1:6" ht="14.1" customHeight="1">
      <c r="A78" s="152"/>
      <c r="B78" s="155"/>
      <c r="C78" s="77" t="s">
        <v>231</v>
      </c>
      <c r="D78" s="77">
        <f>SUM(D76:D77)</f>
        <v>5648</v>
      </c>
      <c r="E78" s="77">
        <f>SUM(E76:E77)</f>
        <v>4</v>
      </c>
      <c r="F78" s="84">
        <f t="shared" si="2"/>
        <v>7.0821529745042494E-2</v>
      </c>
    </row>
    <row r="79" spans="1:6" ht="14.1" customHeight="1">
      <c r="A79" s="150">
        <v>14</v>
      </c>
      <c r="B79" s="154" t="s">
        <v>213</v>
      </c>
      <c r="C79" s="60">
        <v>2013</v>
      </c>
      <c r="D79" s="60">
        <f>'КТ-окон'!J110</f>
        <v>2587</v>
      </c>
      <c r="E79" s="23">
        <v>744</v>
      </c>
      <c r="F79" s="71">
        <f t="shared" si="1"/>
        <v>28.759180517974489</v>
      </c>
    </row>
    <row r="80" spans="1:6" ht="14.1" customHeight="1">
      <c r="A80" s="151"/>
      <c r="B80" s="155"/>
      <c r="C80" s="60">
        <v>2014</v>
      </c>
      <c r="D80" s="60">
        <f>'КТ-окон'!J111+'КТ-окон'!J117</f>
        <v>8330</v>
      </c>
      <c r="E80" s="23">
        <v>919</v>
      </c>
      <c r="F80" s="71">
        <f t="shared" si="1"/>
        <v>11.032412965186074</v>
      </c>
    </row>
    <row r="81" spans="1:6" ht="14.1" customHeight="1">
      <c r="A81" s="151"/>
      <c r="B81" s="155"/>
      <c r="C81" s="60">
        <v>2015</v>
      </c>
      <c r="D81" s="60">
        <f>'КТ-окон'!J112+'КТ-окон'!J118</f>
        <v>10867</v>
      </c>
      <c r="E81" s="23">
        <v>1314</v>
      </c>
      <c r="F81" s="71">
        <f t="shared" si="1"/>
        <v>12.09165363025674</v>
      </c>
    </row>
    <row r="82" spans="1:6" ht="14.1" customHeight="1">
      <c r="A82" s="151"/>
      <c r="B82" s="155"/>
      <c r="C82" s="60">
        <v>2016</v>
      </c>
      <c r="D82" s="60">
        <f>'КТ-окон'!J113+'КТ-окон'!J119</f>
        <v>12128</v>
      </c>
      <c r="E82" s="30">
        <v>1537</v>
      </c>
      <c r="F82" s="71">
        <f t="shared" si="1"/>
        <v>12.673153034300791</v>
      </c>
    </row>
    <row r="83" spans="1:6" ht="14.1" customHeight="1">
      <c r="A83" s="151"/>
      <c r="B83" s="155"/>
      <c r="C83" s="60">
        <v>2017</v>
      </c>
      <c r="D83" s="60">
        <f>'КТ-окон'!J114+'КТ-окон'!J120</f>
        <v>10983</v>
      </c>
      <c r="E83" s="74">
        <v>2053</v>
      </c>
      <c r="F83" s="71">
        <f t="shared" si="1"/>
        <v>18.692524811071657</v>
      </c>
    </row>
    <row r="84" spans="1:6" ht="14.1" customHeight="1">
      <c r="A84" s="152"/>
      <c r="B84" s="156"/>
      <c r="C84" s="77" t="s">
        <v>231</v>
      </c>
      <c r="D84" s="77">
        <f>SUM(D79:D83)</f>
        <v>44895</v>
      </c>
      <c r="E84" s="77">
        <f>SUM(E79:E83)</f>
        <v>6567</v>
      </c>
      <c r="F84" s="81">
        <f t="shared" si="1"/>
        <v>14.627464082860007</v>
      </c>
    </row>
    <row r="85" spans="1:6" ht="14.1" customHeight="1">
      <c r="A85" s="150">
        <v>15</v>
      </c>
      <c r="B85" s="154" t="s">
        <v>129</v>
      </c>
      <c r="C85" s="60">
        <v>2013</v>
      </c>
      <c r="D85" s="48">
        <v>715</v>
      </c>
      <c r="E85" s="48">
        <v>129</v>
      </c>
      <c r="F85" s="71">
        <f>E85*100/D85</f>
        <v>18.041958041958043</v>
      </c>
    </row>
    <row r="86" spans="1:6" ht="14.1" customHeight="1">
      <c r="A86" s="151"/>
      <c r="B86" s="155"/>
      <c r="C86" s="60">
        <v>2014</v>
      </c>
      <c r="D86" s="27">
        <v>1093</v>
      </c>
      <c r="E86" s="27">
        <v>245</v>
      </c>
      <c r="F86" s="71">
        <f t="shared" ref="F86:F90" si="3">E86*100/D86</f>
        <v>22.415370539798719</v>
      </c>
    </row>
    <row r="87" spans="1:6" ht="14.1" customHeight="1">
      <c r="A87" s="151"/>
      <c r="B87" s="155"/>
      <c r="C87" s="60">
        <v>2015</v>
      </c>
      <c r="D87" s="76">
        <v>1579</v>
      </c>
      <c r="E87" s="76">
        <v>189</v>
      </c>
      <c r="F87" s="71">
        <f t="shared" si="3"/>
        <v>11.969601013299556</v>
      </c>
    </row>
    <row r="88" spans="1:6" ht="14.1" customHeight="1">
      <c r="A88" s="151"/>
      <c r="B88" s="155"/>
      <c r="C88" s="60">
        <v>2016</v>
      </c>
      <c r="D88" s="28">
        <v>3023</v>
      </c>
      <c r="E88" s="28">
        <v>284</v>
      </c>
      <c r="F88" s="71">
        <f t="shared" si="3"/>
        <v>9.3946410850148858</v>
      </c>
    </row>
    <row r="89" spans="1:6" ht="14.1" customHeight="1">
      <c r="A89" s="151"/>
      <c r="B89" s="155"/>
      <c r="C89" s="60">
        <v>2017</v>
      </c>
      <c r="D89" s="74">
        <v>2021</v>
      </c>
      <c r="E89" s="74">
        <v>102</v>
      </c>
      <c r="F89" s="71">
        <f t="shared" si="3"/>
        <v>5.0470064324591783</v>
      </c>
    </row>
    <row r="90" spans="1:6" ht="14.1" customHeight="1">
      <c r="A90" s="152"/>
      <c r="B90" s="156"/>
      <c r="C90" s="77" t="s">
        <v>231</v>
      </c>
      <c r="D90" s="77">
        <f>SUM(D85:D89)</f>
        <v>8431</v>
      </c>
      <c r="E90" s="77">
        <f>SUM(E85:E89)</f>
        <v>949</v>
      </c>
      <c r="F90" s="81">
        <f t="shared" si="3"/>
        <v>11.256078756968332</v>
      </c>
    </row>
  </sheetData>
  <mergeCells count="35">
    <mergeCell ref="E1:F1"/>
    <mergeCell ref="C5:F5"/>
    <mergeCell ref="B7:B12"/>
    <mergeCell ref="B13:B18"/>
    <mergeCell ref="B19:B24"/>
    <mergeCell ref="B25:B30"/>
    <mergeCell ref="B5:B6"/>
    <mergeCell ref="B76:B78"/>
    <mergeCell ref="B79:B84"/>
    <mergeCell ref="B31:B36"/>
    <mergeCell ref="B37:B42"/>
    <mergeCell ref="B43:B48"/>
    <mergeCell ref="B49:B52"/>
    <mergeCell ref="B53:B57"/>
    <mergeCell ref="A64:A69"/>
    <mergeCell ref="A70:A75"/>
    <mergeCell ref="B58:B63"/>
    <mergeCell ref="B64:B69"/>
    <mergeCell ref="B70:B75"/>
    <mergeCell ref="A76:A78"/>
    <mergeCell ref="A79:A84"/>
    <mergeCell ref="A85:A90"/>
    <mergeCell ref="A3:F3"/>
    <mergeCell ref="B85:B90"/>
    <mergeCell ref="A5:A6"/>
    <mergeCell ref="A7:A12"/>
    <mergeCell ref="A13:A18"/>
    <mergeCell ref="A19:A24"/>
    <mergeCell ref="A25:A30"/>
    <mergeCell ref="A31:A36"/>
    <mergeCell ref="A37:A42"/>
    <mergeCell ref="A43:A48"/>
    <mergeCell ref="A49:A52"/>
    <mergeCell ref="A53:A57"/>
    <mergeCell ref="A58:A63"/>
  </mergeCells>
  <pageMargins left="0.70866141732283472" right="0.70866141732283472" top="0.55118110236220474" bottom="0.35433070866141736" header="0.31496062992125984" footer="0.31496062992125984"/>
  <pageSetup paperSize="9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N137"/>
  <sheetViews>
    <sheetView topLeftCell="A4" workbookViewId="0">
      <selection activeCell="G12" sqref="G12:G17"/>
    </sheetView>
  </sheetViews>
  <sheetFormatPr defaultRowHeight="15"/>
  <cols>
    <col min="1" max="1" width="12.28515625" customWidth="1"/>
    <col min="2" max="2" width="12.5703125" customWidth="1"/>
    <col min="3" max="3" width="10.7109375" customWidth="1"/>
    <col min="4" max="4" width="9.28515625" customWidth="1"/>
    <col min="5" max="5" width="10.28515625" customWidth="1"/>
    <col min="6" max="6" width="8.140625" customWidth="1"/>
    <col min="7" max="7" width="7" customWidth="1"/>
    <col min="8" max="8" width="10.140625" customWidth="1"/>
    <col min="9" max="9" width="8.42578125" customWidth="1"/>
    <col min="10" max="11" width="10.28515625" customWidth="1"/>
    <col min="12" max="12" width="7.5703125" customWidth="1"/>
    <col min="13" max="14" width="11" customWidth="1"/>
  </cols>
  <sheetData>
    <row r="1" spans="1:14" ht="15.75">
      <c r="L1" s="121" t="s">
        <v>226</v>
      </c>
      <c r="M1" s="121"/>
      <c r="N1" s="121"/>
    </row>
    <row r="3" spans="1:14" ht="18.75">
      <c r="A3" s="145" t="s">
        <v>227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96">
      <c r="A5" s="65" t="s">
        <v>58</v>
      </c>
      <c r="B5" s="65" t="s">
        <v>59</v>
      </c>
      <c r="C5" s="65" t="s">
        <v>16</v>
      </c>
      <c r="D5" s="65" t="s">
        <v>2</v>
      </c>
      <c r="E5" s="65" t="s">
        <v>24</v>
      </c>
      <c r="F5" s="65" t="s">
        <v>6</v>
      </c>
      <c r="G5" s="65" t="s">
        <v>7</v>
      </c>
      <c r="H5" s="65" t="s">
        <v>8</v>
      </c>
      <c r="I5" s="65" t="s">
        <v>11</v>
      </c>
      <c r="J5" s="66" t="s">
        <v>202</v>
      </c>
      <c r="K5" s="66" t="s">
        <v>203</v>
      </c>
      <c r="L5" s="65" t="s">
        <v>9</v>
      </c>
      <c r="M5" s="65" t="s">
        <v>10</v>
      </c>
      <c r="N5" s="65" t="s">
        <v>21</v>
      </c>
    </row>
    <row r="6" spans="1:14">
      <c r="A6" s="122" t="s">
        <v>13</v>
      </c>
      <c r="B6" s="123" t="s">
        <v>40</v>
      </c>
      <c r="C6" s="141" t="s">
        <v>34</v>
      </c>
      <c r="D6" s="141">
        <v>39995</v>
      </c>
      <c r="E6" s="141" t="s">
        <v>37</v>
      </c>
      <c r="F6" s="122">
        <v>10</v>
      </c>
      <c r="G6" s="122">
        <v>10</v>
      </c>
      <c r="H6" s="140">
        <v>1</v>
      </c>
      <c r="I6" s="73">
        <v>2013</v>
      </c>
      <c r="J6" s="73">
        <v>1990</v>
      </c>
      <c r="K6" s="73">
        <v>647</v>
      </c>
      <c r="L6" s="73" t="s">
        <v>0</v>
      </c>
      <c r="M6" s="73">
        <v>8</v>
      </c>
      <c r="N6" s="73">
        <v>6</v>
      </c>
    </row>
    <row r="7" spans="1:14">
      <c r="A7" s="122"/>
      <c r="B7" s="123"/>
      <c r="C7" s="141"/>
      <c r="D7" s="141"/>
      <c r="E7" s="141"/>
      <c r="F7" s="122"/>
      <c r="G7" s="122"/>
      <c r="H7" s="140"/>
      <c r="I7" s="73">
        <v>2014</v>
      </c>
      <c r="J7" s="73">
        <v>3787</v>
      </c>
      <c r="K7" s="73">
        <v>840</v>
      </c>
      <c r="L7" s="73" t="s">
        <v>0</v>
      </c>
      <c r="M7" s="73">
        <v>16</v>
      </c>
      <c r="N7" s="73">
        <v>12</v>
      </c>
    </row>
    <row r="8" spans="1:14">
      <c r="A8" s="122"/>
      <c r="B8" s="123"/>
      <c r="C8" s="141"/>
      <c r="D8" s="141"/>
      <c r="E8" s="141"/>
      <c r="F8" s="122"/>
      <c r="G8" s="122"/>
      <c r="H8" s="140"/>
      <c r="I8" s="73">
        <v>2015</v>
      </c>
      <c r="J8" s="73">
        <v>821</v>
      </c>
      <c r="K8" s="73">
        <v>881</v>
      </c>
      <c r="L8" s="73">
        <v>108</v>
      </c>
      <c r="M8" s="73">
        <v>6</v>
      </c>
      <c r="N8" s="73">
        <v>6</v>
      </c>
    </row>
    <row r="9" spans="1:14">
      <c r="A9" s="122"/>
      <c r="B9" s="123"/>
      <c r="C9" s="141"/>
      <c r="D9" s="141"/>
      <c r="E9" s="141"/>
      <c r="F9" s="122"/>
      <c r="G9" s="122"/>
      <c r="H9" s="140"/>
      <c r="I9" s="73">
        <v>2016</v>
      </c>
      <c r="J9" s="73">
        <v>1263</v>
      </c>
      <c r="K9" s="73">
        <v>1486</v>
      </c>
      <c r="L9" s="73">
        <v>168</v>
      </c>
      <c r="M9" s="73">
        <v>16</v>
      </c>
      <c r="N9" s="122">
        <v>12</v>
      </c>
    </row>
    <row r="10" spans="1:14">
      <c r="A10" s="122"/>
      <c r="B10" s="123"/>
      <c r="C10" s="141"/>
      <c r="D10" s="141"/>
      <c r="E10" s="141"/>
      <c r="F10" s="122"/>
      <c r="G10" s="122"/>
      <c r="H10" s="140"/>
      <c r="I10" s="73">
        <v>2017</v>
      </c>
      <c r="J10" s="73">
        <v>3296</v>
      </c>
      <c r="K10" s="73">
        <v>1572</v>
      </c>
      <c r="L10" s="73">
        <v>35</v>
      </c>
      <c r="M10" s="73">
        <v>26</v>
      </c>
      <c r="N10" s="122"/>
    </row>
    <row r="11" spans="1:14">
      <c r="A11" s="122"/>
      <c r="B11" s="123"/>
      <c r="C11" s="141"/>
      <c r="D11" s="141"/>
      <c r="E11" s="141"/>
      <c r="F11" s="122"/>
      <c r="G11" s="122"/>
      <c r="H11" s="140"/>
      <c r="I11" s="65" t="s">
        <v>3</v>
      </c>
      <c r="J11" s="65">
        <f>SUM(J6:J10)</f>
        <v>11157</v>
      </c>
      <c r="K11" s="65" t="s">
        <v>216</v>
      </c>
      <c r="L11" s="65">
        <f>SUM(L8:L10)</f>
        <v>311</v>
      </c>
      <c r="M11" s="65"/>
      <c r="N11" s="67"/>
    </row>
    <row r="12" spans="1:14">
      <c r="A12" s="122"/>
      <c r="B12" s="123" t="s">
        <v>219</v>
      </c>
      <c r="C12" s="141" t="s">
        <v>35</v>
      </c>
      <c r="D12" s="141">
        <v>41241</v>
      </c>
      <c r="E12" s="141" t="s">
        <v>36</v>
      </c>
      <c r="F12" s="122">
        <v>5</v>
      </c>
      <c r="G12" s="122">
        <v>10</v>
      </c>
      <c r="H12" s="140">
        <v>0.64</v>
      </c>
      <c r="I12" s="73">
        <v>2013</v>
      </c>
      <c r="J12" s="73">
        <v>2225</v>
      </c>
      <c r="K12" s="169" t="s">
        <v>205</v>
      </c>
      <c r="L12" s="73" t="s">
        <v>0</v>
      </c>
      <c r="M12" s="73">
        <v>9</v>
      </c>
      <c r="N12" s="122">
        <v>6</v>
      </c>
    </row>
    <row r="13" spans="1:14">
      <c r="A13" s="122"/>
      <c r="B13" s="123"/>
      <c r="C13" s="141"/>
      <c r="D13" s="141"/>
      <c r="E13" s="141"/>
      <c r="F13" s="122"/>
      <c r="G13" s="122"/>
      <c r="H13" s="140"/>
      <c r="I13" s="73">
        <v>2014</v>
      </c>
      <c r="J13" s="73">
        <v>1176</v>
      </c>
      <c r="K13" s="170"/>
      <c r="L13" s="73" t="s">
        <v>0</v>
      </c>
      <c r="M13" s="73">
        <v>5</v>
      </c>
      <c r="N13" s="122"/>
    </row>
    <row r="14" spans="1:14">
      <c r="A14" s="122"/>
      <c r="B14" s="123"/>
      <c r="C14" s="141"/>
      <c r="D14" s="141"/>
      <c r="E14" s="141"/>
      <c r="F14" s="122"/>
      <c r="G14" s="122"/>
      <c r="H14" s="140"/>
      <c r="I14" s="73">
        <v>2015</v>
      </c>
      <c r="J14" s="73">
        <v>4808</v>
      </c>
      <c r="K14" s="170"/>
      <c r="L14" s="73" t="s">
        <v>0</v>
      </c>
      <c r="M14" s="73">
        <v>19</v>
      </c>
      <c r="N14" s="122">
        <v>12</v>
      </c>
    </row>
    <row r="15" spans="1:14">
      <c r="A15" s="122"/>
      <c r="B15" s="123"/>
      <c r="C15" s="141"/>
      <c r="D15" s="141"/>
      <c r="E15" s="141"/>
      <c r="F15" s="122"/>
      <c r="G15" s="122"/>
      <c r="H15" s="140"/>
      <c r="I15" s="73">
        <v>2016</v>
      </c>
      <c r="J15" s="73">
        <v>6779</v>
      </c>
      <c r="K15" s="170"/>
      <c r="L15" s="73" t="s">
        <v>0</v>
      </c>
      <c r="M15" s="73">
        <v>35</v>
      </c>
      <c r="N15" s="122"/>
    </row>
    <row r="16" spans="1:14">
      <c r="A16" s="122"/>
      <c r="B16" s="123"/>
      <c r="C16" s="141"/>
      <c r="D16" s="141"/>
      <c r="E16" s="141"/>
      <c r="F16" s="122"/>
      <c r="G16" s="122"/>
      <c r="H16" s="140"/>
      <c r="I16" s="73">
        <v>2017</v>
      </c>
      <c r="J16" s="73">
        <v>2655</v>
      </c>
      <c r="K16" s="170"/>
      <c r="L16" s="73">
        <v>69</v>
      </c>
      <c r="M16" s="73">
        <v>28</v>
      </c>
      <c r="N16" s="122"/>
    </row>
    <row r="17" spans="1:14">
      <c r="A17" s="122"/>
      <c r="B17" s="123"/>
      <c r="C17" s="141"/>
      <c r="D17" s="141"/>
      <c r="E17" s="141"/>
      <c r="F17" s="122"/>
      <c r="G17" s="122"/>
      <c r="H17" s="140"/>
      <c r="I17" s="65" t="s">
        <v>3</v>
      </c>
      <c r="J17" s="65">
        <f>SUM(J12:J16)</f>
        <v>17643</v>
      </c>
      <c r="K17" s="68"/>
      <c r="L17" s="65">
        <f>SUM(L16)</f>
        <v>69</v>
      </c>
      <c r="M17" s="65"/>
      <c r="N17" s="67"/>
    </row>
    <row r="18" spans="1:14">
      <c r="A18" s="122" t="s">
        <v>12</v>
      </c>
      <c r="B18" s="122" t="s">
        <v>39</v>
      </c>
      <c r="C18" s="141" t="s">
        <v>38</v>
      </c>
      <c r="D18" s="141">
        <v>39625</v>
      </c>
      <c r="E18" s="141" t="s">
        <v>36</v>
      </c>
      <c r="F18" s="122">
        <v>9</v>
      </c>
      <c r="G18" s="122">
        <v>10</v>
      </c>
      <c r="H18" s="140">
        <v>1</v>
      </c>
      <c r="I18" s="73">
        <v>2013</v>
      </c>
      <c r="J18" s="73">
        <v>3715</v>
      </c>
      <c r="K18" s="73">
        <v>1774</v>
      </c>
      <c r="L18" s="73" t="s">
        <v>0</v>
      </c>
      <c r="M18" s="73">
        <v>15</v>
      </c>
      <c r="N18" s="122">
        <v>6</v>
      </c>
    </row>
    <row r="19" spans="1:14">
      <c r="A19" s="122"/>
      <c r="B19" s="122"/>
      <c r="C19" s="141"/>
      <c r="D19" s="141"/>
      <c r="E19" s="141"/>
      <c r="F19" s="122"/>
      <c r="G19" s="122"/>
      <c r="H19" s="140"/>
      <c r="I19" s="73">
        <v>2014</v>
      </c>
      <c r="J19" s="73">
        <v>3099</v>
      </c>
      <c r="K19" s="73">
        <v>1462</v>
      </c>
      <c r="L19" s="73" t="s">
        <v>0</v>
      </c>
      <c r="M19" s="73">
        <v>13</v>
      </c>
      <c r="N19" s="122"/>
    </row>
    <row r="20" spans="1:14">
      <c r="A20" s="122"/>
      <c r="B20" s="122"/>
      <c r="C20" s="141"/>
      <c r="D20" s="141"/>
      <c r="E20" s="141"/>
      <c r="F20" s="122"/>
      <c r="G20" s="122"/>
      <c r="H20" s="140"/>
      <c r="I20" s="73">
        <v>2015</v>
      </c>
      <c r="J20" s="73">
        <v>3140</v>
      </c>
      <c r="K20" s="73">
        <v>1486</v>
      </c>
      <c r="L20" s="73">
        <v>61</v>
      </c>
      <c r="M20" s="73">
        <v>17</v>
      </c>
      <c r="N20" s="122">
        <v>12</v>
      </c>
    </row>
    <row r="21" spans="1:14">
      <c r="A21" s="122"/>
      <c r="B21" s="122"/>
      <c r="C21" s="141"/>
      <c r="D21" s="141"/>
      <c r="E21" s="141"/>
      <c r="F21" s="122"/>
      <c r="G21" s="122"/>
      <c r="H21" s="140"/>
      <c r="I21" s="73">
        <v>2016</v>
      </c>
      <c r="J21" s="73">
        <v>1479</v>
      </c>
      <c r="K21" s="73">
        <v>639</v>
      </c>
      <c r="L21" s="73">
        <v>179</v>
      </c>
      <c r="M21" s="73">
        <v>22</v>
      </c>
      <c r="N21" s="122"/>
    </row>
    <row r="22" spans="1:14">
      <c r="A22" s="122"/>
      <c r="B22" s="122"/>
      <c r="C22" s="141"/>
      <c r="D22" s="141"/>
      <c r="E22" s="141"/>
      <c r="F22" s="122"/>
      <c r="G22" s="122"/>
      <c r="H22" s="140"/>
      <c r="I22" s="73">
        <v>2017</v>
      </c>
      <c r="J22" s="73">
        <v>2856</v>
      </c>
      <c r="K22" s="73">
        <v>937</v>
      </c>
      <c r="L22" s="73">
        <v>16</v>
      </c>
      <c r="M22" s="73">
        <v>20</v>
      </c>
      <c r="N22" s="122"/>
    </row>
    <row r="23" spans="1:14">
      <c r="A23" s="122"/>
      <c r="B23" s="122"/>
      <c r="C23" s="141"/>
      <c r="D23" s="141"/>
      <c r="E23" s="141"/>
      <c r="F23" s="122"/>
      <c r="G23" s="122"/>
      <c r="H23" s="140"/>
      <c r="I23" s="65" t="s">
        <v>3</v>
      </c>
      <c r="J23" s="65">
        <f>SUM(J18:J22)</f>
        <v>14289</v>
      </c>
      <c r="K23" s="65">
        <f>SUM(K18:K22)</f>
        <v>6298</v>
      </c>
      <c r="L23" s="65">
        <f>SUM(L20:L22)</f>
        <v>256</v>
      </c>
      <c r="M23" s="65"/>
      <c r="N23" s="67"/>
    </row>
    <row r="24" spans="1:14">
      <c r="A24" s="122" t="s">
        <v>14</v>
      </c>
      <c r="B24" s="122" t="s">
        <v>41</v>
      </c>
      <c r="C24" s="141" t="s">
        <v>42</v>
      </c>
      <c r="D24" s="141">
        <v>41513</v>
      </c>
      <c r="E24" s="142" t="s">
        <v>168</v>
      </c>
      <c r="F24" s="122">
        <v>4.5</v>
      </c>
      <c r="G24" s="122">
        <v>10</v>
      </c>
      <c r="H24" s="140">
        <v>0.56999999999999995</v>
      </c>
      <c r="I24" s="73">
        <v>2013</v>
      </c>
      <c r="J24" s="74">
        <v>1530</v>
      </c>
      <c r="K24" s="74">
        <v>380</v>
      </c>
      <c r="L24" s="74" t="s">
        <v>0</v>
      </c>
      <c r="M24" s="74">
        <v>14</v>
      </c>
      <c r="N24" s="122">
        <v>12</v>
      </c>
    </row>
    <row r="25" spans="1:14">
      <c r="A25" s="122"/>
      <c r="B25" s="122"/>
      <c r="C25" s="141"/>
      <c r="D25" s="141"/>
      <c r="E25" s="142"/>
      <c r="F25" s="122"/>
      <c r="G25" s="122"/>
      <c r="H25" s="140"/>
      <c r="I25" s="73">
        <v>2014</v>
      </c>
      <c r="J25" s="74">
        <v>5143</v>
      </c>
      <c r="K25" s="74">
        <v>340</v>
      </c>
      <c r="L25" s="74" t="s">
        <v>0</v>
      </c>
      <c r="M25" s="74">
        <v>20</v>
      </c>
      <c r="N25" s="122"/>
    </row>
    <row r="26" spans="1:14">
      <c r="A26" s="122"/>
      <c r="B26" s="122"/>
      <c r="C26" s="141"/>
      <c r="D26" s="141"/>
      <c r="E26" s="142"/>
      <c r="F26" s="122"/>
      <c r="G26" s="122"/>
      <c r="H26" s="140"/>
      <c r="I26" s="73">
        <v>2015</v>
      </c>
      <c r="J26" s="74">
        <v>16247</v>
      </c>
      <c r="K26" s="74">
        <v>425</v>
      </c>
      <c r="L26" s="74" t="s">
        <v>0</v>
      </c>
      <c r="M26" s="74">
        <v>56</v>
      </c>
      <c r="N26" s="122"/>
    </row>
    <row r="27" spans="1:14">
      <c r="A27" s="122"/>
      <c r="B27" s="122"/>
      <c r="C27" s="141"/>
      <c r="D27" s="141"/>
      <c r="E27" s="142"/>
      <c r="F27" s="122"/>
      <c r="G27" s="122"/>
      <c r="H27" s="140"/>
      <c r="I27" s="73">
        <v>2016</v>
      </c>
      <c r="J27" s="74">
        <v>10832</v>
      </c>
      <c r="K27" s="74">
        <v>390</v>
      </c>
      <c r="L27" s="74" t="s">
        <v>0</v>
      </c>
      <c r="M27" s="74">
        <v>43</v>
      </c>
      <c r="N27" s="122"/>
    </row>
    <row r="28" spans="1:14">
      <c r="A28" s="122"/>
      <c r="B28" s="122"/>
      <c r="C28" s="141"/>
      <c r="D28" s="141"/>
      <c r="E28" s="142"/>
      <c r="F28" s="122"/>
      <c r="G28" s="122"/>
      <c r="H28" s="140"/>
      <c r="I28" s="73">
        <v>2017</v>
      </c>
      <c r="J28" s="74">
        <v>9189</v>
      </c>
      <c r="K28" s="74">
        <v>11</v>
      </c>
      <c r="L28" s="74">
        <v>73</v>
      </c>
      <c r="M28" s="74">
        <v>54</v>
      </c>
      <c r="N28" s="122"/>
    </row>
    <row r="29" spans="1:14">
      <c r="A29" s="122"/>
      <c r="B29" s="122"/>
      <c r="C29" s="141"/>
      <c r="D29" s="141"/>
      <c r="E29" s="142"/>
      <c r="F29" s="122"/>
      <c r="G29" s="122"/>
      <c r="H29" s="140"/>
      <c r="I29" s="65" t="s">
        <v>3</v>
      </c>
      <c r="J29" s="65">
        <f>SUM(J24:J28)</f>
        <v>42941</v>
      </c>
      <c r="K29" s="65" t="s">
        <v>215</v>
      </c>
      <c r="L29" s="65">
        <f>SUM(L24:L28)</f>
        <v>73</v>
      </c>
      <c r="M29" s="65"/>
      <c r="N29" s="67"/>
    </row>
    <row r="30" spans="1:14">
      <c r="A30" s="122" t="s">
        <v>14</v>
      </c>
      <c r="B30" s="123" t="s">
        <v>218</v>
      </c>
      <c r="C30" s="141" t="s">
        <v>44</v>
      </c>
      <c r="D30" s="141">
        <v>39568</v>
      </c>
      <c r="E30" s="141" t="s">
        <v>66</v>
      </c>
      <c r="F30" s="122">
        <v>9</v>
      </c>
      <c r="G30" s="122">
        <v>10</v>
      </c>
      <c r="H30" s="140">
        <v>1</v>
      </c>
      <c r="I30" s="73">
        <v>2013</v>
      </c>
      <c r="J30" s="73">
        <v>6940</v>
      </c>
      <c r="K30" s="169" t="s">
        <v>205</v>
      </c>
      <c r="L30" s="74" t="s">
        <v>0</v>
      </c>
      <c r="M30" s="74">
        <v>27</v>
      </c>
      <c r="N30" s="73">
        <v>6</v>
      </c>
    </row>
    <row r="31" spans="1:14">
      <c r="A31" s="122"/>
      <c r="B31" s="123"/>
      <c r="C31" s="141"/>
      <c r="D31" s="141"/>
      <c r="E31" s="141"/>
      <c r="F31" s="122"/>
      <c r="G31" s="122"/>
      <c r="H31" s="140"/>
      <c r="I31" s="73">
        <v>2014</v>
      </c>
      <c r="J31" s="73">
        <v>10213</v>
      </c>
      <c r="K31" s="170"/>
      <c r="L31" s="74" t="s">
        <v>0</v>
      </c>
      <c r="M31" s="74">
        <v>28</v>
      </c>
      <c r="N31" s="122">
        <v>23</v>
      </c>
    </row>
    <row r="32" spans="1:14">
      <c r="A32" s="122"/>
      <c r="B32" s="123"/>
      <c r="C32" s="141"/>
      <c r="D32" s="141"/>
      <c r="E32" s="141"/>
      <c r="F32" s="122"/>
      <c r="G32" s="122"/>
      <c r="H32" s="140"/>
      <c r="I32" s="73">
        <v>2015</v>
      </c>
      <c r="J32" s="73">
        <v>1480</v>
      </c>
      <c r="K32" s="170"/>
      <c r="L32" s="74">
        <v>249</v>
      </c>
      <c r="M32" s="74">
        <v>13</v>
      </c>
      <c r="N32" s="122"/>
    </row>
    <row r="33" spans="1:14">
      <c r="A33" s="122"/>
      <c r="B33" s="123"/>
      <c r="C33" s="141"/>
      <c r="D33" s="141"/>
      <c r="E33" s="141"/>
      <c r="F33" s="122"/>
      <c r="G33" s="122"/>
      <c r="H33" s="140"/>
      <c r="I33" s="73">
        <v>2016</v>
      </c>
      <c r="J33" s="73">
        <v>8211</v>
      </c>
      <c r="K33" s="170"/>
      <c r="L33" s="74">
        <v>91</v>
      </c>
      <c r="M33" s="74">
        <v>30</v>
      </c>
      <c r="N33" s="122"/>
    </row>
    <row r="34" spans="1:14">
      <c r="A34" s="122"/>
      <c r="B34" s="123"/>
      <c r="C34" s="141"/>
      <c r="D34" s="141"/>
      <c r="E34" s="141"/>
      <c r="F34" s="122"/>
      <c r="G34" s="122"/>
      <c r="H34" s="140"/>
      <c r="I34" s="75">
        <v>2017</v>
      </c>
      <c r="J34" s="75">
        <v>2263</v>
      </c>
      <c r="K34" s="170"/>
      <c r="L34" s="75">
        <v>189</v>
      </c>
      <c r="M34" s="75">
        <v>42</v>
      </c>
      <c r="N34" s="124"/>
    </row>
    <row r="35" spans="1:14">
      <c r="A35" s="122"/>
      <c r="B35" s="123"/>
      <c r="C35" s="141"/>
      <c r="D35" s="141"/>
      <c r="E35" s="141"/>
      <c r="F35" s="122"/>
      <c r="G35" s="122"/>
      <c r="H35" s="140"/>
      <c r="I35" s="65" t="s">
        <v>3</v>
      </c>
      <c r="J35" s="65">
        <f>SUM(J30:J34)</f>
        <v>29107</v>
      </c>
      <c r="K35" s="68"/>
      <c r="L35" s="65">
        <f>SUM(L32:L34)</f>
        <v>529</v>
      </c>
      <c r="M35" s="65"/>
      <c r="N35" s="67"/>
    </row>
    <row r="36" spans="1:14">
      <c r="A36" s="123" t="s">
        <v>204</v>
      </c>
      <c r="B36" s="123" t="s">
        <v>217</v>
      </c>
      <c r="C36" s="142" t="s">
        <v>56</v>
      </c>
      <c r="D36" s="142">
        <v>39967</v>
      </c>
      <c r="E36" s="142" t="s">
        <v>78</v>
      </c>
      <c r="F36" s="123">
        <v>10</v>
      </c>
      <c r="G36" s="123">
        <v>10</v>
      </c>
      <c r="H36" s="139">
        <v>1</v>
      </c>
      <c r="I36" s="74">
        <v>2013</v>
      </c>
      <c r="J36" s="74">
        <v>1338</v>
      </c>
      <c r="K36" s="74">
        <v>353</v>
      </c>
      <c r="L36" s="74" t="s">
        <v>0</v>
      </c>
      <c r="M36" s="74">
        <v>5</v>
      </c>
      <c r="N36" s="123">
        <v>6</v>
      </c>
    </row>
    <row r="37" spans="1:14">
      <c r="A37" s="123"/>
      <c r="B37" s="123"/>
      <c r="C37" s="142"/>
      <c r="D37" s="142"/>
      <c r="E37" s="142"/>
      <c r="F37" s="123"/>
      <c r="G37" s="123"/>
      <c r="H37" s="139"/>
      <c r="I37" s="74">
        <v>2014</v>
      </c>
      <c r="J37" s="74">
        <v>2455</v>
      </c>
      <c r="K37" s="74">
        <v>478</v>
      </c>
      <c r="L37" s="74" t="s">
        <v>0</v>
      </c>
      <c r="M37" s="74">
        <v>10</v>
      </c>
      <c r="N37" s="123"/>
    </row>
    <row r="38" spans="1:14">
      <c r="A38" s="123"/>
      <c r="B38" s="123"/>
      <c r="C38" s="142"/>
      <c r="D38" s="142"/>
      <c r="E38" s="142"/>
      <c r="F38" s="123"/>
      <c r="G38" s="123"/>
      <c r="H38" s="139"/>
      <c r="I38" s="74">
        <v>2015</v>
      </c>
      <c r="J38" s="74">
        <v>2617</v>
      </c>
      <c r="K38" s="74">
        <v>535</v>
      </c>
      <c r="L38" s="74">
        <v>13</v>
      </c>
      <c r="M38" s="74">
        <v>11</v>
      </c>
      <c r="N38" s="123">
        <v>12</v>
      </c>
    </row>
    <row r="39" spans="1:14">
      <c r="A39" s="123"/>
      <c r="B39" s="123"/>
      <c r="C39" s="142"/>
      <c r="D39" s="142"/>
      <c r="E39" s="142"/>
      <c r="F39" s="123"/>
      <c r="G39" s="123"/>
      <c r="H39" s="139"/>
      <c r="I39" s="74">
        <v>2016</v>
      </c>
      <c r="J39" s="74">
        <v>1744</v>
      </c>
      <c r="K39" s="74">
        <v>385</v>
      </c>
      <c r="L39" s="74">
        <v>146</v>
      </c>
      <c r="M39" s="74">
        <v>17</v>
      </c>
      <c r="N39" s="123"/>
    </row>
    <row r="40" spans="1:14">
      <c r="A40" s="123"/>
      <c r="B40" s="123"/>
      <c r="C40" s="142"/>
      <c r="D40" s="142"/>
      <c r="E40" s="142"/>
      <c r="F40" s="123"/>
      <c r="G40" s="123"/>
      <c r="H40" s="139"/>
      <c r="I40" s="74">
        <v>2017</v>
      </c>
      <c r="J40" s="74">
        <v>1752</v>
      </c>
      <c r="K40" s="74">
        <v>300</v>
      </c>
      <c r="L40" s="74">
        <v>43</v>
      </c>
      <c r="M40" s="74">
        <v>15</v>
      </c>
      <c r="N40" s="123"/>
    </row>
    <row r="41" spans="1:14">
      <c r="A41" s="123"/>
      <c r="B41" s="123"/>
      <c r="C41" s="142"/>
      <c r="D41" s="142"/>
      <c r="E41" s="142"/>
      <c r="F41" s="123"/>
      <c r="G41" s="123"/>
      <c r="H41" s="139"/>
      <c r="I41" s="69" t="s">
        <v>3</v>
      </c>
      <c r="J41" s="69">
        <f>SUM(J36:J40)</f>
        <v>9906</v>
      </c>
      <c r="K41" s="69">
        <f>SUM(K36:K40)</f>
        <v>2051</v>
      </c>
      <c r="L41" s="69">
        <f>SUM(L38:L40)</f>
        <v>202</v>
      </c>
      <c r="M41" s="69"/>
      <c r="N41" s="70"/>
    </row>
    <row r="42" spans="1:14">
      <c r="A42" s="122" t="s">
        <v>50</v>
      </c>
      <c r="B42" s="122" t="s">
        <v>220</v>
      </c>
      <c r="C42" s="141" t="s">
        <v>48</v>
      </c>
      <c r="D42" s="141">
        <v>39597</v>
      </c>
      <c r="E42" s="141" t="s">
        <v>71</v>
      </c>
      <c r="F42" s="122">
        <v>10</v>
      </c>
      <c r="G42" s="122">
        <v>10</v>
      </c>
      <c r="H42" s="140">
        <v>1</v>
      </c>
      <c r="I42" s="73">
        <v>2013</v>
      </c>
      <c r="J42" s="73">
        <v>1111</v>
      </c>
      <c r="K42" s="73">
        <v>85</v>
      </c>
      <c r="L42" s="73">
        <v>29</v>
      </c>
      <c r="M42" s="73">
        <v>5</v>
      </c>
      <c r="N42" s="122">
        <v>6</v>
      </c>
    </row>
    <row r="43" spans="1:14">
      <c r="A43" s="122"/>
      <c r="B43" s="122"/>
      <c r="C43" s="141"/>
      <c r="D43" s="141"/>
      <c r="E43" s="141"/>
      <c r="F43" s="122"/>
      <c r="G43" s="122"/>
      <c r="H43" s="140"/>
      <c r="I43" s="73">
        <v>2014</v>
      </c>
      <c r="J43" s="73">
        <v>517</v>
      </c>
      <c r="K43" s="73">
        <v>49</v>
      </c>
      <c r="L43" s="73">
        <v>136</v>
      </c>
      <c r="M43" s="73">
        <v>5</v>
      </c>
      <c r="N43" s="122"/>
    </row>
    <row r="44" spans="1:14">
      <c r="A44" s="122"/>
      <c r="B44" s="122"/>
      <c r="C44" s="141"/>
      <c r="D44" s="141"/>
      <c r="E44" s="141"/>
      <c r="F44" s="122"/>
      <c r="G44" s="122"/>
      <c r="H44" s="140"/>
      <c r="I44" s="73">
        <v>2015</v>
      </c>
      <c r="J44" s="73">
        <v>1164</v>
      </c>
      <c r="K44" s="73">
        <v>97</v>
      </c>
      <c r="L44" s="73">
        <v>40</v>
      </c>
      <c r="M44" s="73">
        <v>6</v>
      </c>
      <c r="N44" s="122"/>
    </row>
    <row r="45" spans="1:14">
      <c r="A45" s="122"/>
      <c r="B45" s="122"/>
      <c r="C45" s="141"/>
      <c r="D45" s="141"/>
      <c r="E45" s="141"/>
      <c r="F45" s="122"/>
      <c r="G45" s="122"/>
      <c r="H45" s="140"/>
      <c r="I45" s="73">
        <v>2016</v>
      </c>
      <c r="J45" s="73">
        <v>1621</v>
      </c>
      <c r="K45" s="73">
        <v>121</v>
      </c>
      <c r="L45" s="73">
        <v>77</v>
      </c>
      <c r="M45" s="73">
        <v>10</v>
      </c>
      <c r="N45" s="122"/>
    </row>
    <row r="46" spans="1:14">
      <c r="A46" s="122"/>
      <c r="B46" s="122"/>
      <c r="C46" s="141"/>
      <c r="D46" s="141"/>
      <c r="E46" s="141"/>
      <c r="F46" s="122"/>
      <c r="G46" s="122"/>
      <c r="H46" s="140"/>
      <c r="I46" s="73">
        <v>2017</v>
      </c>
      <c r="J46" s="73">
        <v>1966</v>
      </c>
      <c r="K46" s="73">
        <v>69</v>
      </c>
      <c r="L46" s="73">
        <v>6</v>
      </c>
      <c r="M46" s="73">
        <v>13</v>
      </c>
      <c r="N46" s="73">
        <v>12</v>
      </c>
    </row>
    <row r="47" spans="1:14">
      <c r="A47" s="122"/>
      <c r="B47" s="122"/>
      <c r="C47" s="141"/>
      <c r="D47" s="141"/>
      <c r="E47" s="141"/>
      <c r="F47" s="122"/>
      <c r="G47" s="122"/>
      <c r="H47" s="140"/>
      <c r="I47" s="65" t="s">
        <v>3</v>
      </c>
      <c r="J47" s="65">
        <f>SUM(J42:J46)</f>
        <v>6379</v>
      </c>
      <c r="K47" s="65">
        <f>SUM(K42:K46)</f>
        <v>421</v>
      </c>
      <c r="L47" s="65">
        <f>SUM(L42:L46)</f>
        <v>288</v>
      </c>
      <c r="M47" s="65"/>
      <c r="N47" s="67"/>
    </row>
    <row r="48" spans="1:14">
      <c r="A48" s="122" t="s">
        <v>54</v>
      </c>
      <c r="B48" s="123" t="s">
        <v>221</v>
      </c>
      <c r="C48" s="141" t="s">
        <v>52</v>
      </c>
      <c r="D48" s="141">
        <v>41462</v>
      </c>
      <c r="E48" s="141" t="s">
        <v>72</v>
      </c>
      <c r="F48" s="123">
        <v>5</v>
      </c>
      <c r="G48" s="123">
        <v>10</v>
      </c>
      <c r="H48" s="139">
        <v>0.66</v>
      </c>
      <c r="I48" s="73">
        <v>2013</v>
      </c>
      <c r="J48" s="73">
        <v>2089</v>
      </c>
      <c r="K48" s="73">
        <v>94</v>
      </c>
      <c r="L48" s="73" t="s">
        <v>0</v>
      </c>
      <c r="M48" s="73">
        <v>12</v>
      </c>
      <c r="N48" s="73">
        <v>12</v>
      </c>
    </row>
    <row r="49" spans="1:14">
      <c r="A49" s="122"/>
      <c r="B49" s="123"/>
      <c r="C49" s="141"/>
      <c r="D49" s="141"/>
      <c r="E49" s="141"/>
      <c r="F49" s="123"/>
      <c r="G49" s="123"/>
      <c r="H49" s="139"/>
      <c r="I49" s="73">
        <v>2014</v>
      </c>
      <c r="J49" s="73">
        <v>4296</v>
      </c>
      <c r="K49" s="73">
        <v>80</v>
      </c>
      <c r="L49" s="73">
        <v>16</v>
      </c>
      <c r="M49" s="73">
        <v>12</v>
      </c>
      <c r="N49" s="122">
        <v>23</v>
      </c>
    </row>
    <row r="50" spans="1:14">
      <c r="A50" s="122"/>
      <c r="B50" s="123"/>
      <c r="C50" s="141"/>
      <c r="D50" s="141"/>
      <c r="E50" s="141"/>
      <c r="F50" s="123"/>
      <c r="G50" s="123"/>
      <c r="H50" s="139"/>
      <c r="I50" s="73">
        <v>2015</v>
      </c>
      <c r="J50" s="73">
        <v>5869</v>
      </c>
      <c r="K50" s="73">
        <v>78</v>
      </c>
      <c r="L50" s="73">
        <v>60</v>
      </c>
      <c r="M50" s="73">
        <v>16</v>
      </c>
      <c r="N50" s="122"/>
    </row>
    <row r="51" spans="1:14">
      <c r="A51" s="122"/>
      <c r="B51" s="123"/>
      <c r="C51" s="141"/>
      <c r="D51" s="141"/>
      <c r="E51" s="141"/>
      <c r="F51" s="123"/>
      <c r="G51" s="123"/>
      <c r="H51" s="139"/>
      <c r="I51" s="73">
        <v>2016</v>
      </c>
      <c r="J51" s="73">
        <v>5295</v>
      </c>
      <c r="K51" s="73">
        <v>121</v>
      </c>
      <c r="L51" s="73">
        <v>109</v>
      </c>
      <c r="M51" s="73">
        <v>21</v>
      </c>
      <c r="N51" s="122"/>
    </row>
    <row r="52" spans="1:14">
      <c r="A52" s="122"/>
      <c r="B52" s="123"/>
      <c r="C52" s="141"/>
      <c r="D52" s="141"/>
      <c r="E52" s="141"/>
      <c r="F52" s="123"/>
      <c r="G52" s="123"/>
      <c r="H52" s="139"/>
      <c r="I52" s="73">
        <v>2017</v>
      </c>
      <c r="J52" s="73">
        <v>5511</v>
      </c>
      <c r="K52" s="73">
        <v>95</v>
      </c>
      <c r="L52" s="73">
        <v>53</v>
      </c>
      <c r="M52" s="73">
        <v>29</v>
      </c>
      <c r="N52" s="122"/>
    </row>
    <row r="53" spans="1:14">
      <c r="A53" s="122"/>
      <c r="B53" s="123"/>
      <c r="C53" s="141"/>
      <c r="D53" s="141"/>
      <c r="E53" s="141"/>
      <c r="F53" s="123"/>
      <c r="G53" s="123"/>
      <c r="H53" s="139"/>
      <c r="I53" s="65" t="s">
        <v>3</v>
      </c>
      <c r="J53" s="65">
        <f>SUM(J48:J52)</f>
        <v>23060</v>
      </c>
      <c r="K53" s="65">
        <f>SUM(K48:K52)</f>
        <v>468</v>
      </c>
      <c r="L53" s="65">
        <f>SUM(L48:L52)</f>
        <v>238</v>
      </c>
      <c r="M53" s="65"/>
      <c r="N53" s="67"/>
    </row>
    <row r="54" spans="1:14">
      <c r="A54" s="122" t="s">
        <v>130</v>
      </c>
      <c r="B54" s="123" t="s">
        <v>222</v>
      </c>
      <c r="C54" s="141" t="s">
        <v>69</v>
      </c>
      <c r="D54" s="141">
        <v>38777</v>
      </c>
      <c r="E54" s="141" t="s">
        <v>70</v>
      </c>
      <c r="F54" s="123">
        <v>11</v>
      </c>
      <c r="G54" s="123">
        <v>10</v>
      </c>
      <c r="H54" s="139">
        <v>1</v>
      </c>
      <c r="I54" s="73">
        <v>2013</v>
      </c>
      <c r="J54" s="73">
        <v>1990</v>
      </c>
      <c r="K54" s="73">
        <v>1549</v>
      </c>
      <c r="L54" s="73">
        <v>131</v>
      </c>
      <c r="M54" s="73">
        <v>17</v>
      </c>
      <c r="N54" s="122">
        <v>12</v>
      </c>
    </row>
    <row r="55" spans="1:14">
      <c r="A55" s="122"/>
      <c r="B55" s="123"/>
      <c r="C55" s="141"/>
      <c r="D55" s="141"/>
      <c r="E55" s="141"/>
      <c r="F55" s="123"/>
      <c r="G55" s="123"/>
      <c r="H55" s="139"/>
      <c r="I55" s="73">
        <v>2014</v>
      </c>
      <c r="J55" s="73">
        <v>2963</v>
      </c>
      <c r="K55" s="73">
        <v>1844</v>
      </c>
      <c r="L55" s="73">
        <v>48</v>
      </c>
      <c r="M55" s="73">
        <v>15</v>
      </c>
      <c r="N55" s="122"/>
    </row>
    <row r="56" spans="1:14">
      <c r="A56" s="122"/>
      <c r="B56" s="123"/>
      <c r="C56" s="141"/>
      <c r="D56" s="141"/>
      <c r="E56" s="141"/>
      <c r="F56" s="123"/>
      <c r="G56" s="123"/>
      <c r="H56" s="139"/>
      <c r="I56" s="73">
        <v>2015</v>
      </c>
      <c r="J56" s="73">
        <v>4113</v>
      </c>
      <c r="K56" s="73">
        <v>3172</v>
      </c>
      <c r="L56" s="73">
        <v>2</v>
      </c>
      <c r="M56" s="73">
        <v>16</v>
      </c>
      <c r="N56" s="122"/>
    </row>
    <row r="57" spans="1:14">
      <c r="A57" s="122"/>
      <c r="B57" s="123"/>
      <c r="C57" s="141"/>
      <c r="D57" s="141"/>
      <c r="E57" s="141"/>
      <c r="F57" s="123"/>
      <c r="G57" s="123"/>
      <c r="H57" s="139"/>
      <c r="I57" s="73">
        <v>2016</v>
      </c>
      <c r="J57" s="73">
        <v>4223</v>
      </c>
      <c r="K57" s="73">
        <v>2660</v>
      </c>
      <c r="L57" s="73">
        <v>181</v>
      </c>
      <c r="M57" s="73">
        <v>23</v>
      </c>
      <c r="N57" s="122">
        <v>23</v>
      </c>
    </row>
    <row r="58" spans="1:14">
      <c r="A58" s="122"/>
      <c r="B58" s="123"/>
      <c r="C58" s="141"/>
      <c r="D58" s="141"/>
      <c r="E58" s="141"/>
      <c r="F58" s="123"/>
      <c r="G58" s="123"/>
      <c r="H58" s="139"/>
      <c r="I58" s="73">
        <v>2017</v>
      </c>
      <c r="J58" s="73">
        <v>0</v>
      </c>
      <c r="K58" s="73">
        <v>0</v>
      </c>
      <c r="L58" s="73">
        <v>243</v>
      </c>
      <c r="M58" s="73" t="s">
        <v>0</v>
      </c>
      <c r="N58" s="122"/>
    </row>
    <row r="59" spans="1:14">
      <c r="A59" s="122"/>
      <c r="B59" s="123"/>
      <c r="C59" s="141"/>
      <c r="D59" s="141"/>
      <c r="E59" s="141"/>
      <c r="F59" s="123"/>
      <c r="G59" s="123"/>
      <c r="H59" s="139"/>
      <c r="I59" s="65" t="s">
        <v>3</v>
      </c>
      <c r="J59" s="65">
        <f>SUM(J54:J58)</f>
        <v>13289</v>
      </c>
      <c r="K59" s="65">
        <f>SUM(K54:K58)</f>
        <v>9225</v>
      </c>
      <c r="L59" s="65">
        <f>SUM(L54:L58)</f>
        <v>605</v>
      </c>
      <c r="M59" s="65"/>
      <c r="N59" s="67"/>
    </row>
    <row r="60" spans="1:14">
      <c r="A60" s="123" t="s">
        <v>74</v>
      </c>
      <c r="B60" s="123" t="s">
        <v>75</v>
      </c>
      <c r="C60" s="142" t="s">
        <v>76</v>
      </c>
      <c r="D60" s="142">
        <v>41204</v>
      </c>
      <c r="E60" s="142" t="s">
        <v>77</v>
      </c>
      <c r="F60" s="123">
        <v>5</v>
      </c>
      <c r="G60" s="123">
        <v>10</v>
      </c>
      <c r="H60" s="139">
        <v>0.67</v>
      </c>
      <c r="I60" s="74">
        <v>2013</v>
      </c>
      <c r="J60" s="123" t="s">
        <v>82</v>
      </c>
      <c r="K60" s="123"/>
      <c r="L60" s="123"/>
      <c r="M60" s="123"/>
      <c r="N60" s="123"/>
    </row>
    <row r="61" spans="1:14">
      <c r="A61" s="123"/>
      <c r="B61" s="123"/>
      <c r="C61" s="142"/>
      <c r="D61" s="142"/>
      <c r="E61" s="142"/>
      <c r="F61" s="123"/>
      <c r="G61" s="123"/>
      <c r="H61" s="139"/>
      <c r="I61" s="74">
        <v>2014</v>
      </c>
      <c r="J61" s="123"/>
      <c r="K61" s="123"/>
      <c r="L61" s="123"/>
      <c r="M61" s="123"/>
      <c r="N61" s="123"/>
    </row>
    <row r="62" spans="1:14">
      <c r="A62" s="123"/>
      <c r="B62" s="123"/>
      <c r="C62" s="142"/>
      <c r="D62" s="142"/>
      <c r="E62" s="142"/>
      <c r="F62" s="123"/>
      <c r="G62" s="123"/>
      <c r="H62" s="139"/>
      <c r="I62" s="74">
        <v>2015</v>
      </c>
      <c r="J62" s="74">
        <v>1338</v>
      </c>
      <c r="K62" s="74">
        <v>605</v>
      </c>
      <c r="L62" s="74">
        <v>31</v>
      </c>
      <c r="M62" s="74">
        <v>6</v>
      </c>
      <c r="N62" s="74">
        <v>6</v>
      </c>
    </row>
    <row r="63" spans="1:14">
      <c r="A63" s="123"/>
      <c r="B63" s="123"/>
      <c r="C63" s="142"/>
      <c r="D63" s="142"/>
      <c r="E63" s="142"/>
      <c r="F63" s="123"/>
      <c r="G63" s="123"/>
      <c r="H63" s="139"/>
      <c r="I63" s="74">
        <v>2016</v>
      </c>
      <c r="J63" s="74">
        <v>6996</v>
      </c>
      <c r="K63" s="74">
        <v>532</v>
      </c>
      <c r="L63" s="74">
        <v>62</v>
      </c>
      <c r="M63" s="74">
        <v>23</v>
      </c>
      <c r="N63" s="123">
        <v>23</v>
      </c>
    </row>
    <row r="64" spans="1:14">
      <c r="A64" s="123"/>
      <c r="B64" s="123"/>
      <c r="C64" s="142"/>
      <c r="D64" s="142"/>
      <c r="E64" s="142"/>
      <c r="F64" s="123"/>
      <c r="G64" s="123"/>
      <c r="H64" s="139"/>
      <c r="I64" s="74">
        <v>2017</v>
      </c>
      <c r="J64" s="74">
        <v>5343</v>
      </c>
      <c r="K64" s="74">
        <v>413</v>
      </c>
      <c r="L64" s="74">
        <v>16</v>
      </c>
      <c r="M64" s="74">
        <v>24</v>
      </c>
      <c r="N64" s="123"/>
    </row>
    <row r="65" spans="1:14">
      <c r="A65" s="123"/>
      <c r="B65" s="123"/>
      <c r="C65" s="142"/>
      <c r="D65" s="142"/>
      <c r="E65" s="142"/>
      <c r="F65" s="123"/>
      <c r="G65" s="123"/>
      <c r="H65" s="139"/>
      <c r="I65" s="69" t="s">
        <v>3</v>
      </c>
      <c r="J65" s="69">
        <f>SUM(J62:J64)</f>
        <v>13677</v>
      </c>
      <c r="K65" s="69">
        <f>SUM(K62:K64)</f>
        <v>1550</v>
      </c>
      <c r="L65" s="69">
        <f>SUM(L60:L64)</f>
        <v>109</v>
      </c>
      <c r="M65" s="69"/>
      <c r="N65" s="70"/>
    </row>
    <row r="66" spans="1:14">
      <c r="A66" s="123" t="s">
        <v>74</v>
      </c>
      <c r="B66" s="127" t="s">
        <v>223</v>
      </c>
      <c r="C66" s="129" t="s">
        <v>224</v>
      </c>
      <c r="D66" s="129">
        <v>39794</v>
      </c>
      <c r="E66" s="129"/>
      <c r="F66" s="127">
        <v>10</v>
      </c>
      <c r="G66" s="127">
        <v>10</v>
      </c>
      <c r="H66" s="131">
        <v>1</v>
      </c>
      <c r="I66" s="133" t="s">
        <v>225</v>
      </c>
      <c r="J66" s="134"/>
      <c r="K66" s="134"/>
      <c r="L66" s="134"/>
      <c r="M66" s="134"/>
      <c r="N66" s="135"/>
    </row>
    <row r="67" spans="1:14">
      <c r="A67" s="123"/>
      <c r="B67" s="128"/>
      <c r="C67" s="130"/>
      <c r="D67" s="130"/>
      <c r="E67" s="130"/>
      <c r="F67" s="128"/>
      <c r="G67" s="128"/>
      <c r="H67" s="132"/>
      <c r="I67" s="136"/>
      <c r="J67" s="137"/>
      <c r="K67" s="137"/>
      <c r="L67" s="137"/>
      <c r="M67" s="137"/>
      <c r="N67" s="138"/>
    </row>
    <row r="68" spans="1:14">
      <c r="A68" s="124" t="s">
        <v>80</v>
      </c>
      <c r="B68" s="123" t="s">
        <v>47</v>
      </c>
      <c r="C68" s="141" t="s">
        <v>81</v>
      </c>
      <c r="D68" s="141">
        <v>40208</v>
      </c>
      <c r="E68" s="141" t="s">
        <v>84</v>
      </c>
      <c r="F68" s="123">
        <v>8</v>
      </c>
      <c r="G68" s="123">
        <v>10</v>
      </c>
      <c r="H68" s="139">
        <v>1</v>
      </c>
      <c r="I68" s="73">
        <v>2013</v>
      </c>
      <c r="J68" s="122" t="s">
        <v>83</v>
      </c>
      <c r="K68" s="122"/>
      <c r="L68" s="122"/>
      <c r="M68" s="122"/>
      <c r="N68" s="122"/>
    </row>
    <row r="69" spans="1:14">
      <c r="A69" s="125"/>
      <c r="B69" s="123"/>
      <c r="C69" s="141"/>
      <c r="D69" s="141"/>
      <c r="E69" s="141"/>
      <c r="F69" s="123"/>
      <c r="G69" s="123"/>
      <c r="H69" s="139"/>
      <c r="I69" s="73">
        <v>2014</v>
      </c>
      <c r="J69" s="73">
        <v>2664</v>
      </c>
      <c r="K69" s="73">
        <v>2415</v>
      </c>
      <c r="L69" s="73" t="s">
        <v>0</v>
      </c>
      <c r="M69" s="73">
        <v>12</v>
      </c>
      <c r="N69" s="122">
        <v>6</v>
      </c>
    </row>
    <row r="70" spans="1:14">
      <c r="A70" s="125"/>
      <c r="B70" s="123"/>
      <c r="C70" s="141"/>
      <c r="D70" s="141"/>
      <c r="E70" s="141"/>
      <c r="F70" s="123"/>
      <c r="G70" s="123"/>
      <c r="H70" s="139"/>
      <c r="I70" s="73">
        <v>2015</v>
      </c>
      <c r="J70" s="73">
        <v>1194</v>
      </c>
      <c r="K70" s="73">
        <v>2532</v>
      </c>
      <c r="L70" s="73">
        <v>125</v>
      </c>
      <c r="M70" s="73">
        <v>16</v>
      </c>
      <c r="N70" s="122"/>
    </row>
    <row r="71" spans="1:14">
      <c r="A71" s="125"/>
      <c r="B71" s="123"/>
      <c r="C71" s="141"/>
      <c r="D71" s="141"/>
      <c r="E71" s="141"/>
      <c r="F71" s="123"/>
      <c r="G71" s="123"/>
      <c r="H71" s="139"/>
      <c r="I71" s="73">
        <v>2016</v>
      </c>
      <c r="J71" s="73">
        <v>4623</v>
      </c>
      <c r="K71" s="73">
        <v>2808</v>
      </c>
      <c r="L71" s="20">
        <v>2</v>
      </c>
      <c r="M71" s="73">
        <v>21</v>
      </c>
      <c r="N71" s="122">
        <v>12</v>
      </c>
    </row>
    <row r="72" spans="1:14">
      <c r="A72" s="125"/>
      <c r="B72" s="123"/>
      <c r="C72" s="141"/>
      <c r="D72" s="141"/>
      <c r="E72" s="141"/>
      <c r="F72" s="123"/>
      <c r="G72" s="123"/>
      <c r="H72" s="139"/>
      <c r="I72" s="73">
        <v>2017</v>
      </c>
      <c r="J72" s="73">
        <v>3158</v>
      </c>
      <c r="K72" s="73">
        <v>1691</v>
      </c>
      <c r="L72" s="73" t="s">
        <v>0</v>
      </c>
      <c r="M72" s="73">
        <v>19</v>
      </c>
      <c r="N72" s="122"/>
    </row>
    <row r="73" spans="1:14">
      <c r="A73" s="125"/>
      <c r="B73" s="123"/>
      <c r="C73" s="141"/>
      <c r="D73" s="141"/>
      <c r="E73" s="141"/>
      <c r="F73" s="123"/>
      <c r="G73" s="123"/>
      <c r="H73" s="139"/>
      <c r="I73" s="65" t="s">
        <v>3</v>
      </c>
      <c r="J73" s="65">
        <f>SUM(J69:J72)</f>
        <v>11639</v>
      </c>
      <c r="K73" s="65" t="s">
        <v>206</v>
      </c>
      <c r="L73" s="65">
        <f>SUM(L68:L72)</f>
        <v>127</v>
      </c>
      <c r="M73" s="65"/>
      <c r="N73" s="67"/>
    </row>
    <row r="74" spans="1:14">
      <c r="A74" s="125"/>
      <c r="B74" s="122" t="s">
        <v>86</v>
      </c>
      <c r="C74" s="141" t="s">
        <v>85</v>
      </c>
      <c r="D74" s="141">
        <v>40354</v>
      </c>
      <c r="E74" s="141" t="s">
        <v>84</v>
      </c>
      <c r="F74" s="123">
        <v>7</v>
      </c>
      <c r="G74" s="123">
        <v>10</v>
      </c>
      <c r="H74" s="139">
        <v>1</v>
      </c>
      <c r="I74" s="73">
        <v>2013</v>
      </c>
      <c r="J74" s="73">
        <v>5371</v>
      </c>
      <c r="K74" s="169" t="s">
        <v>207</v>
      </c>
      <c r="L74" s="73" t="s">
        <v>0</v>
      </c>
      <c r="M74" s="73">
        <v>22</v>
      </c>
      <c r="N74" s="122">
        <v>6</v>
      </c>
    </row>
    <row r="75" spans="1:14">
      <c r="A75" s="125"/>
      <c r="B75" s="122"/>
      <c r="C75" s="141"/>
      <c r="D75" s="141"/>
      <c r="E75" s="141"/>
      <c r="F75" s="123"/>
      <c r="G75" s="123"/>
      <c r="H75" s="139"/>
      <c r="I75" s="73">
        <v>2014</v>
      </c>
      <c r="J75" s="73">
        <v>3300</v>
      </c>
      <c r="K75" s="170"/>
      <c r="L75" s="73" t="s">
        <v>0</v>
      </c>
      <c r="M75" s="73">
        <v>13</v>
      </c>
      <c r="N75" s="122"/>
    </row>
    <row r="76" spans="1:14">
      <c r="A76" s="125"/>
      <c r="B76" s="122"/>
      <c r="C76" s="141"/>
      <c r="D76" s="141"/>
      <c r="E76" s="141"/>
      <c r="F76" s="123"/>
      <c r="G76" s="123"/>
      <c r="H76" s="139"/>
      <c r="I76" s="73">
        <v>2015</v>
      </c>
      <c r="J76" s="73">
        <v>4101</v>
      </c>
      <c r="K76" s="170"/>
      <c r="L76" s="73" t="s">
        <v>0</v>
      </c>
      <c r="M76" s="73">
        <v>17</v>
      </c>
      <c r="N76" s="122"/>
    </row>
    <row r="77" spans="1:14">
      <c r="A77" s="125"/>
      <c r="B77" s="122"/>
      <c r="C77" s="141"/>
      <c r="D77" s="141"/>
      <c r="E77" s="141"/>
      <c r="F77" s="123"/>
      <c r="G77" s="123"/>
      <c r="H77" s="139"/>
      <c r="I77" s="73">
        <v>2016</v>
      </c>
      <c r="J77" s="73">
        <v>3085</v>
      </c>
      <c r="K77" s="170"/>
      <c r="L77" s="73">
        <v>96</v>
      </c>
      <c r="M77" s="73">
        <v>20</v>
      </c>
      <c r="N77" s="122">
        <v>12</v>
      </c>
    </row>
    <row r="78" spans="1:14">
      <c r="A78" s="125"/>
      <c r="B78" s="122"/>
      <c r="C78" s="141"/>
      <c r="D78" s="141"/>
      <c r="E78" s="141"/>
      <c r="F78" s="123"/>
      <c r="G78" s="123"/>
      <c r="H78" s="139"/>
      <c r="I78" s="73">
        <v>2017</v>
      </c>
      <c r="J78" s="73">
        <v>3177</v>
      </c>
      <c r="K78" s="171"/>
      <c r="L78" s="73" t="s">
        <v>0</v>
      </c>
      <c r="M78" s="73">
        <v>20</v>
      </c>
      <c r="N78" s="122"/>
    </row>
    <row r="79" spans="1:14">
      <c r="A79" s="126"/>
      <c r="B79" s="122"/>
      <c r="C79" s="141"/>
      <c r="D79" s="141"/>
      <c r="E79" s="141"/>
      <c r="F79" s="123"/>
      <c r="G79" s="123"/>
      <c r="H79" s="139"/>
      <c r="I79" s="65" t="s">
        <v>3</v>
      </c>
      <c r="J79" s="65">
        <f>SUM(J74:J78)</f>
        <v>19034</v>
      </c>
      <c r="K79" s="65"/>
      <c r="L79" s="65">
        <f>SUM(L74:L78)</f>
        <v>96</v>
      </c>
      <c r="M79" s="65"/>
      <c r="N79" s="67"/>
    </row>
    <row r="80" spans="1:14">
      <c r="A80" s="122" t="s">
        <v>169</v>
      </c>
      <c r="B80" s="123" t="s">
        <v>228</v>
      </c>
      <c r="C80" s="141" t="s">
        <v>89</v>
      </c>
      <c r="D80" s="141">
        <v>40100</v>
      </c>
      <c r="E80" s="141" t="s">
        <v>90</v>
      </c>
      <c r="F80" s="123">
        <v>8</v>
      </c>
      <c r="G80" s="123">
        <v>10</v>
      </c>
      <c r="H80" s="139">
        <v>1</v>
      </c>
      <c r="I80" s="73">
        <v>2013</v>
      </c>
      <c r="J80" s="74">
        <v>625</v>
      </c>
      <c r="K80" s="74">
        <v>30</v>
      </c>
      <c r="L80" s="21">
        <v>0</v>
      </c>
      <c r="M80" s="73">
        <v>2</v>
      </c>
      <c r="N80" s="122">
        <v>12</v>
      </c>
    </row>
    <row r="81" spans="1:14">
      <c r="A81" s="122"/>
      <c r="B81" s="123"/>
      <c r="C81" s="141"/>
      <c r="D81" s="141"/>
      <c r="E81" s="141"/>
      <c r="F81" s="123"/>
      <c r="G81" s="123"/>
      <c r="H81" s="139"/>
      <c r="I81" s="73">
        <v>2014</v>
      </c>
      <c r="J81" s="74">
        <v>0</v>
      </c>
      <c r="K81" s="74">
        <v>0</v>
      </c>
      <c r="L81" s="21">
        <v>247</v>
      </c>
      <c r="M81" s="19" t="s">
        <v>0</v>
      </c>
      <c r="N81" s="122"/>
    </row>
    <row r="82" spans="1:14">
      <c r="A82" s="122"/>
      <c r="B82" s="123"/>
      <c r="C82" s="141"/>
      <c r="D82" s="141"/>
      <c r="E82" s="141"/>
      <c r="F82" s="123"/>
      <c r="G82" s="123"/>
      <c r="H82" s="139"/>
      <c r="I82" s="73">
        <v>2015</v>
      </c>
      <c r="J82" s="74">
        <v>20</v>
      </c>
      <c r="K82" s="74">
        <v>0</v>
      </c>
      <c r="L82" s="21">
        <v>243</v>
      </c>
      <c r="M82" s="73">
        <v>5</v>
      </c>
      <c r="N82" s="122"/>
    </row>
    <row r="83" spans="1:14">
      <c r="A83" s="122"/>
      <c r="B83" s="123"/>
      <c r="C83" s="141"/>
      <c r="D83" s="141"/>
      <c r="E83" s="141"/>
      <c r="F83" s="123"/>
      <c r="G83" s="123"/>
      <c r="H83" s="139"/>
      <c r="I83" s="73">
        <v>2016</v>
      </c>
      <c r="J83" s="74">
        <v>1348</v>
      </c>
      <c r="K83" s="74">
        <v>10</v>
      </c>
      <c r="L83" s="22">
        <v>0</v>
      </c>
      <c r="M83" s="73">
        <v>5</v>
      </c>
      <c r="N83" s="122"/>
    </row>
    <row r="84" spans="1:14">
      <c r="A84" s="122"/>
      <c r="B84" s="123"/>
      <c r="C84" s="141"/>
      <c r="D84" s="141"/>
      <c r="E84" s="141"/>
      <c r="F84" s="123"/>
      <c r="G84" s="123"/>
      <c r="H84" s="139"/>
      <c r="I84" s="73">
        <v>2017</v>
      </c>
      <c r="J84" s="74">
        <v>941</v>
      </c>
      <c r="K84" s="74">
        <v>22</v>
      </c>
      <c r="L84" s="73">
        <v>4</v>
      </c>
      <c r="M84" s="73">
        <v>9</v>
      </c>
      <c r="N84" s="122"/>
    </row>
    <row r="85" spans="1:14">
      <c r="A85" s="122"/>
      <c r="B85" s="123"/>
      <c r="C85" s="141"/>
      <c r="D85" s="141"/>
      <c r="E85" s="141"/>
      <c r="F85" s="123"/>
      <c r="G85" s="123"/>
      <c r="H85" s="139"/>
      <c r="I85" s="65" t="s">
        <v>3</v>
      </c>
      <c r="J85" s="65">
        <f>SUM(J80:J84)</f>
        <v>2934</v>
      </c>
      <c r="K85" s="65">
        <f>SUM(K80:K84)</f>
        <v>62</v>
      </c>
      <c r="L85" s="65">
        <f>SUM(L80:L84)</f>
        <v>494</v>
      </c>
      <c r="M85" s="65"/>
      <c r="N85" s="67"/>
    </row>
    <row r="86" spans="1:14">
      <c r="A86" s="122" t="s">
        <v>91</v>
      </c>
      <c r="B86" s="123" t="s">
        <v>47</v>
      </c>
      <c r="C86" s="141" t="s">
        <v>92</v>
      </c>
      <c r="D86" s="141">
        <v>39640</v>
      </c>
      <c r="E86" s="141" t="s">
        <v>214</v>
      </c>
      <c r="F86" s="122">
        <v>9</v>
      </c>
      <c r="G86" s="122">
        <v>10</v>
      </c>
      <c r="H86" s="140">
        <v>1</v>
      </c>
      <c r="I86" s="73">
        <v>2013</v>
      </c>
      <c r="J86" s="23">
        <v>2715</v>
      </c>
      <c r="K86" s="23">
        <v>475</v>
      </c>
      <c r="L86" s="74" t="s">
        <v>0</v>
      </c>
      <c r="M86" s="24">
        <v>12.340909090909092</v>
      </c>
      <c r="N86" s="122">
        <v>6</v>
      </c>
    </row>
    <row r="87" spans="1:14">
      <c r="A87" s="122"/>
      <c r="B87" s="123"/>
      <c r="C87" s="141"/>
      <c r="D87" s="141"/>
      <c r="E87" s="141"/>
      <c r="F87" s="122"/>
      <c r="G87" s="122"/>
      <c r="H87" s="140"/>
      <c r="I87" s="73">
        <v>2014</v>
      </c>
      <c r="J87" s="23">
        <v>2389</v>
      </c>
      <c r="K87" s="23">
        <v>509</v>
      </c>
      <c r="L87" s="74">
        <v>5</v>
      </c>
      <c r="M87" s="24">
        <v>9.8719008264462804</v>
      </c>
      <c r="N87" s="122"/>
    </row>
    <row r="88" spans="1:14">
      <c r="A88" s="122"/>
      <c r="B88" s="123"/>
      <c r="C88" s="141"/>
      <c r="D88" s="141"/>
      <c r="E88" s="141"/>
      <c r="F88" s="122"/>
      <c r="G88" s="122"/>
      <c r="H88" s="140"/>
      <c r="I88" s="73">
        <v>2015</v>
      </c>
      <c r="J88" s="23">
        <v>2760</v>
      </c>
      <c r="K88" s="23">
        <v>983</v>
      </c>
      <c r="L88" s="74" t="s">
        <v>0</v>
      </c>
      <c r="M88" s="24">
        <v>11.174089068825911</v>
      </c>
      <c r="N88" s="122"/>
    </row>
    <row r="89" spans="1:14">
      <c r="A89" s="122"/>
      <c r="B89" s="123"/>
      <c r="C89" s="141"/>
      <c r="D89" s="141"/>
      <c r="E89" s="141"/>
      <c r="F89" s="122"/>
      <c r="G89" s="122"/>
      <c r="H89" s="140"/>
      <c r="I89" s="73">
        <v>2016</v>
      </c>
      <c r="J89" s="23">
        <v>4723</v>
      </c>
      <c r="K89" s="23">
        <v>749</v>
      </c>
      <c r="L89" s="74" t="s">
        <v>0</v>
      </c>
      <c r="M89" s="24">
        <v>19.121457489878541</v>
      </c>
      <c r="N89" s="122">
        <v>12</v>
      </c>
    </row>
    <row r="90" spans="1:14">
      <c r="A90" s="122"/>
      <c r="B90" s="123"/>
      <c r="C90" s="141"/>
      <c r="D90" s="141"/>
      <c r="E90" s="141"/>
      <c r="F90" s="122"/>
      <c r="G90" s="122"/>
      <c r="H90" s="140"/>
      <c r="I90" s="73">
        <v>2017</v>
      </c>
      <c r="J90" s="23">
        <v>3199</v>
      </c>
      <c r="K90" s="23">
        <v>551</v>
      </c>
      <c r="L90" s="74">
        <v>6</v>
      </c>
      <c r="M90" s="74">
        <v>21</v>
      </c>
      <c r="N90" s="122"/>
    </row>
    <row r="91" spans="1:14">
      <c r="A91" s="122"/>
      <c r="B91" s="123"/>
      <c r="C91" s="141"/>
      <c r="D91" s="141"/>
      <c r="E91" s="141"/>
      <c r="F91" s="122"/>
      <c r="G91" s="122"/>
      <c r="H91" s="140"/>
      <c r="I91" s="65" t="s">
        <v>3</v>
      </c>
      <c r="J91" s="65">
        <f>SUM(J86:J90)</f>
        <v>15786</v>
      </c>
      <c r="K91" s="65">
        <f>SUM(K86:K90)</f>
        <v>3267</v>
      </c>
      <c r="L91" s="65">
        <f>SUM(L86:L90)</f>
        <v>11</v>
      </c>
      <c r="M91" s="65"/>
      <c r="N91" s="67"/>
    </row>
    <row r="92" spans="1:14">
      <c r="A92" s="122"/>
      <c r="B92" s="123" t="s">
        <v>94</v>
      </c>
      <c r="C92" s="141" t="s">
        <v>93</v>
      </c>
      <c r="D92" s="141">
        <v>41584</v>
      </c>
      <c r="E92" s="141" t="s">
        <v>95</v>
      </c>
      <c r="F92" s="122">
        <v>4.5</v>
      </c>
      <c r="G92" s="122">
        <v>10</v>
      </c>
      <c r="H92" s="140">
        <v>0.45</v>
      </c>
      <c r="I92" s="73">
        <v>2013</v>
      </c>
      <c r="J92" s="23">
        <v>1084</v>
      </c>
      <c r="K92" s="166" t="s">
        <v>205</v>
      </c>
      <c r="L92" s="23">
        <v>26</v>
      </c>
      <c r="M92" s="24">
        <v>4.9049773755656112</v>
      </c>
      <c r="N92" s="122">
        <v>6</v>
      </c>
    </row>
    <row r="93" spans="1:14">
      <c r="A93" s="122"/>
      <c r="B93" s="123"/>
      <c r="C93" s="141"/>
      <c r="D93" s="141"/>
      <c r="E93" s="141"/>
      <c r="F93" s="122"/>
      <c r="G93" s="122"/>
      <c r="H93" s="140"/>
      <c r="I93" s="73">
        <v>2014</v>
      </c>
      <c r="J93" s="23">
        <v>1210</v>
      </c>
      <c r="K93" s="167"/>
      <c r="L93" s="23">
        <v>21</v>
      </c>
      <c r="M93" s="24">
        <v>5.3539823008849554</v>
      </c>
      <c r="N93" s="122"/>
    </row>
    <row r="94" spans="1:14">
      <c r="A94" s="122"/>
      <c r="B94" s="123"/>
      <c r="C94" s="141"/>
      <c r="D94" s="141"/>
      <c r="E94" s="141"/>
      <c r="F94" s="122"/>
      <c r="G94" s="122"/>
      <c r="H94" s="140"/>
      <c r="I94" s="73">
        <v>2015</v>
      </c>
      <c r="J94" s="76">
        <v>2500</v>
      </c>
      <c r="K94" s="167"/>
      <c r="L94" s="76">
        <v>10</v>
      </c>
      <c r="M94" s="26">
        <v>5.9831223628691985</v>
      </c>
      <c r="N94" s="122"/>
    </row>
    <row r="95" spans="1:14">
      <c r="A95" s="122"/>
      <c r="B95" s="123"/>
      <c r="C95" s="141"/>
      <c r="D95" s="141"/>
      <c r="E95" s="141"/>
      <c r="F95" s="122"/>
      <c r="G95" s="122"/>
      <c r="H95" s="140"/>
      <c r="I95" s="73">
        <v>2016</v>
      </c>
      <c r="J95" s="76">
        <v>7957</v>
      </c>
      <c r="K95" s="167"/>
      <c r="L95" s="76">
        <v>15</v>
      </c>
      <c r="M95" s="26">
        <v>22.669515669515668</v>
      </c>
      <c r="N95" s="122">
        <v>23</v>
      </c>
    </row>
    <row r="96" spans="1:14">
      <c r="A96" s="122"/>
      <c r="B96" s="123"/>
      <c r="C96" s="141"/>
      <c r="D96" s="141"/>
      <c r="E96" s="141"/>
      <c r="F96" s="122"/>
      <c r="G96" s="122"/>
      <c r="H96" s="140"/>
      <c r="I96" s="73">
        <v>2017</v>
      </c>
      <c r="J96" s="73">
        <v>5466</v>
      </c>
      <c r="K96" s="168"/>
      <c r="L96" s="73">
        <v>11</v>
      </c>
      <c r="M96" s="73">
        <v>24</v>
      </c>
      <c r="N96" s="122"/>
    </row>
    <row r="97" spans="1:14">
      <c r="A97" s="122"/>
      <c r="B97" s="123"/>
      <c r="C97" s="141"/>
      <c r="D97" s="141"/>
      <c r="E97" s="141"/>
      <c r="F97" s="122"/>
      <c r="G97" s="122"/>
      <c r="H97" s="140"/>
      <c r="I97" s="65" t="s">
        <v>3</v>
      </c>
      <c r="J97" s="65">
        <f>SUM(J92:J96)</f>
        <v>18217</v>
      </c>
      <c r="K97" s="65"/>
      <c r="L97" s="65">
        <f>SUM(L94:L96)</f>
        <v>36</v>
      </c>
      <c r="M97" s="65"/>
      <c r="N97" s="67"/>
    </row>
    <row r="98" spans="1:14">
      <c r="A98" s="122" t="s">
        <v>96</v>
      </c>
      <c r="B98" s="123" t="s">
        <v>94</v>
      </c>
      <c r="C98" s="142" t="s">
        <v>97</v>
      </c>
      <c r="D98" s="142">
        <v>41393</v>
      </c>
      <c r="E98" s="142" t="s">
        <v>28</v>
      </c>
      <c r="F98" s="123">
        <v>4.5</v>
      </c>
      <c r="G98" s="123">
        <v>10</v>
      </c>
      <c r="H98" s="139">
        <v>0.39</v>
      </c>
      <c r="I98" s="74">
        <v>2013</v>
      </c>
      <c r="J98" s="76">
        <v>1634</v>
      </c>
      <c r="K98" s="76">
        <v>588</v>
      </c>
      <c r="L98" s="76" t="s">
        <v>0</v>
      </c>
      <c r="M98" s="26">
        <v>4.4767123287671229</v>
      </c>
      <c r="N98" s="123">
        <v>23</v>
      </c>
    </row>
    <row r="99" spans="1:14">
      <c r="A99" s="122"/>
      <c r="B99" s="123"/>
      <c r="C99" s="142"/>
      <c r="D99" s="142"/>
      <c r="E99" s="142"/>
      <c r="F99" s="123"/>
      <c r="G99" s="123"/>
      <c r="H99" s="139"/>
      <c r="I99" s="74">
        <v>2014</v>
      </c>
      <c r="J99" s="27">
        <v>3197</v>
      </c>
      <c r="K99" s="27">
        <v>1062</v>
      </c>
      <c r="L99" s="76" t="s">
        <v>0</v>
      </c>
      <c r="M99" s="26">
        <v>8.7589041095890412</v>
      </c>
      <c r="N99" s="123"/>
    </row>
    <row r="100" spans="1:14">
      <c r="A100" s="122"/>
      <c r="B100" s="123"/>
      <c r="C100" s="142"/>
      <c r="D100" s="142"/>
      <c r="E100" s="142"/>
      <c r="F100" s="123"/>
      <c r="G100" s="123"/>
      <c r="H100" s="139"/>
      <c r="I100" s="74">
        <v>2015</v>
      </c>
      <c r="J100" s="76">
        <v>3211</v>
      </c>
      <c r="K100" s="76">
        <v>576</v>
      </c>
      <c r="L100" s="76" t="s">
        <v>0</v>
      </c>
      <c r="M100" s="26">
        <v>8.7972602739726025</v>
      </c>
      <c r="N100" s="123"/>
    </row>
    <row r="101" spans="1:14">
      <c r="A101" s="122"/>
      <c r="B101" s="123"/>
      <c r="C101" s="142"/>
      <c r="D101" s="142"/>
      <c r="E101" s="142"/>
      <c r="F101" s="123"/>
      <c r="G101" s="123"/>
      <c r="H101" s="139"/>
      <c r="I101" s="74">
        <v>2016</v>
      </c>
      <c r="J101" s="28">
        <v>5551</v>
      </c>
      <c r="K101" s="28">
        <v>842</v>
      </c>
      <c r="L101" s="29" t="s">
        <v>0</v>
      </c>
      <c r="M101" s="26">
        <v>15.166666666666666</v>
      </c>
      <c r="N101" s="123"/>
    </row>
    <row r="102" spans="1:14">
      <c r="A102" s="122"/>
      <c r="B102" s="123"/>
      <c r="C102" s="142"/>
      <c r="D102" s="142"/>
      <c r="E102" s="142"/>
      <c r="F102" s="123"/>
      <c r="G102" s="123"/>
      <c r="H102" s="139"/>
      <c r="I102" s="74">
        <v>2017</v>
      </c>
      <c r="J102" s="74">
        <v>5093</v>
      </c>
      <c r="K102" s="74">
        <v>1009</v>
      </c>
      <c r="L102" s="74" t="s">
        <v>0</v>
      </c>
      <c r="M102" s="74">
        <v>21</v>
      </c>
      <c r="N102" s="123"/>
    </row>
    <row r="103" spans="1:14">
      <c r="A103" s="122"/>
      <c r="B103" s="123"/>
      <c r="C103" s="142"/>
      <c r="D103" s="142"/>
      <c r="E103" s="142"/>
      <c r="F103" s="123"/>
      <c r="G103" s="123"/>
      <c r="H103" s="139"/>
      <c r="I103" s="69" t="s">
        <v>3</v>
      </c>
      <c r="J103" s="69">
        <f>SUM(J98:J102)</f>
        <v>18686</v>
      </c>
      <c r="K103" s="69">
        <f>SUM(K98:K102)</f>
        <v>4077</v>
      </c>
      <c r="L103" s="69">
        <f>SUM(L98:L102)</f>
        <v>0</v>
      </c>
      <c r="M103" s="69"/>
      <c r="N103" s="70"/>
    </row>
    <row r="104" spans="1:14">
      <c r="A104" s="122" t="s">
        <v>208</v>
      </c>
      <c r="B104" s="123" t="s">
        <v>94</v>
      </c>
      <c r="C104" s="142" t="s">
        <v>100</v>
      </c>
      <c r="D104" s="144">
        <v>2012</v>
      </c>
      <c r="E104" s="142" t="s">
        <v>28</v>
      </c>
      <c r="F104" s="123">
        <v>5</v>
      </c>
      <c r="G104" s="123">
        <v>10</v>
      </c>
      <c r="H104" s="139">
        <v>0.69</v>
      </c>
      <c r="I104" s="74">
        <v>2013</v>
      </c>
      <c r="J104" s="143" t="s">
        <v>101</v>
      </c>
      <c r="K104" s="143"/>
      <c r="L104" s="143"/>
      <c r="M104" s="143"/>
      <c r="N104" s="123">
        <v>23</v>
      </c>
    </row>
    <row r="105" spans="1:14">
      <c r="A105" s="122"/>
      <c r="B105" s="123"/>
      <c r="C105" s="142"/>
      <c r="D105" s="144"/>
      <c r="E105" s="142"/>
      <c r="F105" s="123"/>
      <c r="G105" s="123"/>
      <c r="H105" s="139"/>
      <c r="I105" s="74">
        <v>2014</v>
      </c>
      <c r="J105" s="143"/>
      <c r="K105" s="143"/>
      <c r="L105" s="143"/>
      <c r="M105" s="143"/>
      <c r="N105" s="123"/>
    </row>
    <row r="106" spans="1:14">
      <c r="A106" s="122"/>
      <c r="B106" s="123"/>
      <c r="C106" s="142"/>
      <c r="D106" s="144"/>
      <c r="E106" s="142"/>
      <c r="F106" s="123"/>
      <c r="G106" s="123"/>
      <c r="H106" s="139"/>
      <c r="I106" s="74">
        <v>2015</v>
      </c>
      <c r="J106" s="143"/>
      <c r="K106" s="143"/>
      <c r="L106" s="143"/>
      <c r="M106" s="143"/>
      <c r="N106" s="123"/>
    </row>
    <row r="107" spans="1:14">
      <c r="A107" s="122"/>
      <c r="B107" s="123"/>
      <c r="C107" s="142"/>
      <c r="D107" s="144"/>
      <c r="E107" s="142"/>
      <c r="F107" s="123"/>
      <c r="G107" s="123"/>
      <c r="H107" s="139"/>
      <c r="I107" s="74">
        <v>2016</v>
      </c>
      <c r="J107" s="28">
        <v>1228</v>
      </c>
      <c r="K107" s="28">
        <v>1</v>
      </c>
      <c r="L107" s="29" t="s">
        <v>0</v>
      </c>
      <c r="M107" s="26">
        <v>8</v>
      </c>
      <c r="N107" s="123"/>
    </row>
    <row r="108" spans="1:14">
      <c r="A108" s="122"/>
      <c r="B108" s="123"/>
      <c r="C108" s="142"/>
      <c r="D108" s="144"/>
      <c r="E108" s="142"/>
      <c r="F108" s="123"/>
      <c r="G108" s="123"/>
      <c r="H108" s="139"/>
      <c r="I108" s="74">
        <v>2017</v>
      </c>
      <c r="J108" s="74">
        <v>4420</v>
      </c>
      <c r="K108" s="74">
        <v>3</v>
      </c>
      <c r="L108" s="74" t="s">
        <v>0</v>
      </c>
      <c r="M108" s="74">
        <v>18</v>
      </c>
      <c r="N108" s="123"/>
    </row>
    <row r="109" spans="1:14">
      <c r="A109" s="122"/>
      <c r="B109" s="123"/>
      <c r="C109" s="142"/>
      <c r="D109" s="144"/>
      <c r="E109" s="142"/>
      <c r="F109" s="123"/>
      <c r="G109" s="123"/>
      <c r="H109" s="139"/>
      <c r="I109" s="69" t="s">
        <v>3</v>
      </c>
      <c r="J109" s="69">
        <f>SUM(J104:J108)</f>
        <v>5648</v>
      </c>
      <c r="K109" s="69">
        <v>4</v>
      </c>
      <c r="L109" s="69">
        <f>SUM(L104:L108)</f>
        <v>0</v>
      </c>
      <c r="M109" s="69"/>
      <c r="N109" s="70"/>
    </row>
    <row r="110" spans="1:14">
      <c r="A110" s="122" t="s">
        <v>99</v>
      </c>
      <c r="B110" s="123" t="s">
        <v>94</v>
      </c>
      <c r="C110" s="141" t="s">
        <v>102</v>
      </c>
      <c r="D110" s="141">
        <v>39622</v>
      </c>
      <c r="E110" s="141" t="s">
        <v>104</v>
      </c>
      <c r="F110" s="122">
        <v>10</v>
      </c>
      <c r="G110" s="122">
        <v>10</v>
      </c>
      <c r="H110" s="140">
        <v>1</v>
      </c>
      <c r="I110" s="73">
        <v>2013</v>
      </c>
      <c r="J110" s="23">
        <v>2587</v>
      </c>
      <c r="K110" s="23">
        <v>744</v>
      </c>
      <c r="L110" s="23">
        <v>85</v>
      </c>
      <c r="M110" s="23">
        <v>16</v>
      </c>
      <c r="N110" s="122">
        <v>6</v>
      </c>
    </row>
    <row r="111" spans="1:14">
      <c r="A111" s="122"/>
      <c r="B111" s="123"/>
      <c r="C111" s="141"/>
      <c r="D111" s="141"/>
      <c r="E111" s="141"/>
      <c r="F111" s="122"/>
      <c r="G111" s="122"/>
      <c r="H111" s="140"/>
      <c r="I111" s="73">
        <v>2014</v>
      </c>
      <c r="J111" s="23">
        <v>3245</v>
      </c>
      <c r="K111" s="23">
        <v>919</v>
      </c>
      <c r="L111" s="23" t="s">
        <v>0</v>
      </c>
      <c r="M111" s="23">
        <v>13</v>
      </c>
      <c r="N111" s="122"/>
    </row>
    <row r="112" spans="1:14">
      <c r="A112" s="122"/>
      <c r="B112" s="123"/>
      <c r="C112" s="141"/>
      <c r="D112" s="141"/>
      <c r="E112" s="141"/>
      <c r="F112" s="122"/>
      <c r="G112" s="122"/>
      <c r="H112" s="140"/>
      <c r="I112" s="73">
        <v>2015</v>
      </c>
      <c r="J112" s="23">
        <v>2810</v>
      </c>
      <c r="K112" s="23">
        <v>1314</v>
      </c>
      <c r="L112" s="23" t="s">
        <v>0</v>
      </c>
      <c r="M112" s="23">
        <v>11</v>
      </c>
      <c r="N112" s="122">
        <v>12</v>
      </c>
    </row>
    <row r="113" spans="1:14">
      <c r="A113" s="122"/>
      <c r="B113" s="123"/>
      <c r="C113" s="141"/>
      <c r="D113" s="141"/>
      <c r="E113" s="141"/>
      <c r="F113" s="122"/>
      <c r="G113" s="122"/>
      <c r="H113" s="140"/>
      <c r="I113" s="73">
        <v>2016</v>
      </c>
      <c r="J113" s="30">
        <v>3288</v>
      </c>
      <c r="K113" s="30">
        <v>1537</v>
      </c>
      <c r="L113" s="30">
        <v>44</v>
      </c>
      <c r="M113" s="30">
        <v>16</v>
      </c>
      <c r="N113" s="122"/>
    </row>
    <row r="114" spans="1:14">
      <c r="A114" s="122"/>
      <c r="B114" s="123"/>
      <c r="C114" s="141"/>
      <c r="D114" s="141"/>
      <c r="E114" s="141"/>
      <c r="F114" s="122"/>
      <c r="G114" s="122"/>
      <c r="H114" s="140"/>
      <c r="I114" s="73">
        <v>2017</v>
      </c>
      <c r="J114" s="74">
        <v>3982</v>
      </c>
      <c r="K114" s="74">
        <v>2053</v>
      </c>
      <c r="L114" s="74">
        <v>23</v>
      </c>
      <c r="M114" s="74">
        <v>28</v>
      </c>
      <c r="N114" s="122"/>
    </row>
    <row r="115" spans="1:14">
      <c r="A115" s="122"/>
      <c r="B115" s="123"/>
      <c r="C115" s="141"/>
      <c r="D115" s="141"/>
      <c r="E115" s="141"/>
      <c r="F115" s="122"/>
      <c r="G115" s="122"/>
      <c r="H115" s="140"/>
      <c r="I115" s="65" t="s">
        <v>3</v>
      </c>
      <c r="J115" s="65">
        <f>SUM(J110:J114)</f>
        <v>15912</v>
      </c>
      <c r="K115" s="65">
        <f>SUM(K110:K114)</f>
        <v>6567</v>
      </c>
      <c r="L115" s="65">
        <f>SUM(L110:L114)</f>
        <v>152</v>
      </c>
      <c r="M115" s="65"/>
      <c r="N115" s="67"/>
    </row>
    <row r="116" spans="1:14">
      <c r="A116" s="122"/>
      <c r="B116" s="122" t="s">
        <v>229</v>
      </c>
      <c r="C116" s="141" t="s">
        <v>103</v>
      </c>
      <c r="D116" s="141">
        <v>41473</v>
      </c>
      <c r="E116" s="141" t="s">
        <v>28</v>
      </c>
      <c r="F116" s="122">
        <v>9</v>
      </c>
      <c r="G116" s="122">
        <v>10</v>
      </c>
      <c r="H116" s="140">
        <v>0.54</v>
      </c>
      <c r="I116" s="73">
        <v>2013</v>
      </c>
      <c r="J116" s="122" t="s">
        <v>105</v>
      </c>
      <c r="K116" s="122"/>
      <c r="L116" s="122"/>
      <c r="M116" s="122"/>
      <c r="N116" s="73"/>
    </row>
    <row r="117" spans="1:14">
      <c r="A117" s="122"/>
      <c r="B117" s="122"/>
      <c r="C117" s="141"/>
      <c r="D117" s="141"/>
      <c r="E117" s="141"/>
      <c r="F117" s="122"/>
      <c r="G117" s="122"/>
      <c r="H117" s="140"/>
      <c r="I117" s="73">
        <v>2014</v>
      </c>
      <c r="J117" s="23">
        <v>5085</v>
      </c>
      <c r="K117" s="166" t="s">
        <v>205</v>
      </c>
      <c r="L117" s="74" t="s">
        <v>0</v>
      </c>
      <c r="M117" s="23">
        <v>14</v>
      </c>
      <c r="N117" s="122">
        <v>23</v>
      </c>
    </row>
    <row r="118" spans="1:14">
      <c r="A118" s="122"/>
      <c r="B118" s="122"/>
      <c r="C118" s="141"/>
      <c r="D118" s="141"/>
      <c r="E118" s="141"/>
      <c r="F118" s="122"/>
      <c r="G118" s="122"/>
      <c r="H118" s="140"/>
      <c r="I118" s="73">
        <v>2015</v>
      </c>
      <c r="J118" s="23">
        <v>8057</v>
      </c>
      <c r="K118" s="167"/>
      <c r="L118" s="74" t="s">
        <v>0</v>
      </c>
      <c r="M118" s="23">
        <v>22</v>
      </c>
      <c r="N118" s="122"/>
    </row>
    <row r="119" spans="1:14">
      <c r="A119" s="122"/>
      <c r="B119" s="122"/>
      <c r="C119" s="141"/>
      <c r="D119" s="141"/>
      <c r="E119" s="141"/>
      <c r="F119" s="122"/>
      <c r="G119" s="122"/>
      <c r="H119" s="140"/>
      <c r="I119" s="73">
        <v>2016</v>
      </c>
      <c r="J119" s="30">
        <v>8840</v>
      </c>
      <c r="K119" s="167"/>
      <c r="L119" s="30">
        <v>10</v>
      </c>
      <c r="M119" s="30">
        <v>25</v>
      </c>
      <c r="N119" s="122"/>
    </row>
    <row r="120" spans="1:14">
      <c r="A120" s="122"/>
      <c r="B120" s="122"/>
      <c r="C120" s="141"/>
      <c r="D120" s="141"/>
      <c r="E120" s="141"/>
      <c r="F120" s="122"/>
      <c r="G120" s="122"/>
      <c r="H120" s="140"/>
      <c r="I120" s="73">
        <v>2017</v>
      </c>
      <c r="J120" s="73">
        <v>7001</v>
      </c>
      <c r="K120" s="168"/>
      <c r="L120" s="73" t="s">
        <v>0</v>
      </c>
      <c r="M120" s="73">
        <v>13</v>
      </c>
      <c r="N120" s="122"/>
    </row>
    <row r="121" spans="1:14">
      <c r="A121" s="122"/>
      <c r="B121" s="122"/>
      <c r="C121" s="141"/>
      <c r="D121" s="141"/>
      <c r="E121" s="141"/>
      <c r="F121" s="122"/>
      <c r="G121" s="122"/>
      <c r="H121" s="140"/>
      <c r="I121" s="65" t="s">
        <v>3</v>
      </c>
      <c r="J121" s="65">
        <f>SUM(J116:J120)</f>
        <v>28983</v>
      </c>
      <c r="K121" s="65"/>
      <c r="L121" s="65">
        <f>SUM(L118:L120)</f>
        <v>10</v>
      </c>
      <c r="M121" s="65"/>
      <c r="N121" s="67"/>
    </row>
    <row r="122" spans="1:14">
      <c r="A122" s="122" t="s">
        <v>129</v>
      </c>
      <c r="B122" s="122" t="s">
        <v>73</v>
      </c>
      <c r="C122" s="142" t="s">
        <v>107</v>
      </c>
      <c r="D122" s="142">
        <v>41254</v>
      </c>
      <c r="E122" s="142" t="s">
        <v>108</v>
      </c>
      <c r="F122" s="123">
        <v>4.5</v>
      </c>
      <c r="G122" s="123">
        <v>10</v>
      </c>
      <c r="H122" s="139">
        <v>0.64</v>
      </c>
      <c r="I122" s="74">
        <v>2013</v>
      </c>
      <c r="J122" s="48">
        <v>715</v>
      </c>
      <c r="K122" s="48">
        <v>129</v>
      </c>
      <c r="L122" s="48"/>
      <c r="M122" s="49">
        <v>3</v>
      </c>
      <c r="N122" s="123">
        <v>6</v>
      </c>
    </row>
    <row r="123" spans="1:14">
      <c r="A123" s="122"/>
      <c r="B123" s="122"/>
      <c r="C123" s="142"/>
      <c r="D123" s="142"/>
      <c r="E123" s="142"/>
      <c r="F123" s="123"/>
      <c r="G123" s="123"/>
      <c r="H123" s="139"/>
      <c r="I123" s="74">
        <v>2014</v>
      </c>
      <c r="J123" s="27">
        <v>1093</v>
      </c>
      <c r="K123" s="27">
        <v>245</v>
      </c>
      <c r="L123" s="76" t="s">
        <v>0</v>
      </c>
      <c r="M123" s="26">
        <v>4</v>
      </c>
      <c r="N123" s="123"/>
    </row>
    <row r="124" spans="1:14">
      <c r="A124" s="122"/>
      <c r="B124" s="122"/>
      <c r="C124" s="142"/>
      <c r="D124" s="142"/>
      <c r="E124" s="142"/>
      <c r="F124" s="123"/>
      <c r="G124" s="123"/>
      <c r="H124" s="139"/>
      <c r="I124" s="74">
        <v>2015</v>
      </c>
      <c r="J124" s="76">
        <v>1579</v>
      </c>
      <c r="K124" s="76">
        <v>189</v>
      </c>
      <c r="L124" s="76">
        <v>47</v>
      </c>
      <c r="M124" s="26">
        <v>8</v>
      </c>
      <c r="N124" s="123"/>
    </row>
    <row r="125" spans="1:14">
      <c r="A125" s="122"/>
      <c r="B125" s="122"/>
      <c r="C125" s="142"/>
      <c r="D125" s="142"/>
      <c r="E125" s="142"/>
      <c r="F125" s="123"/>
      <c r="G125" s="123"/>
      <c r="H125" s="139"/>
      <c r="I125" s="74">
        <v>2016</v>
      </c>
      <c r="J125" s="28">
        <v>3023</v>
      </c>
      <c r="K125" s="28">
        <v>284</v>
      </c>
      <c r="L125" s="29" t="s">
        <v>0</v>
      </c>
      <c r="M125" s="26">
        <v>12</v>
      </c>
      <c r="N125" s="123">
        <v>12</v>
      </c>
    </row>
    <row r="126" spans="1:14">
      <c r="A126" s="122"/>
      <c r="B126" s="122"/>
      <c r="C126" s="142"/>
      <c r="D126" s="142"/>
      <c r="E126" s="142"/>
      <c r="F126" s="123"/>
      <c r="G126" s="123"/>
      <c r="H126" s="139"/>
      <c r="I126" s="74">
        <v>2017</v>
      </c>
      <c r="J126" s="74">
        <v>2021</v>
      </c>
      <c r="K126" s="74">
        <v>102</v>
      </c>
      <c r="L126" s="74">
        <v>8</v>
      </c>
      <c r="M126" s="74">
        <v>21</v>
      </c>
      <c r="N126" s="123"/>
    </row>
    <row r="127" spans="1:14">
      <c r="A127" s="122"/>
      <c r="B127" s="122"/>
      <c r="C127" s="142"/>
      <c r="D127" s="142"/>
      <c r="E127" s="142"/>
      <c r="F127" s="123"/>
      <c r="G127" s="123"/>
      <c r="H127" s="139"/>
      <c r="I127" s="69" t="s">
        <v>3</v>
      </c>
      <c r="J127" s="69">
        <f>SUM(J122:J126)</f>
        <v>8431</v>
      </c>
      <c r="K127" s="69">
        <f>SUM(K122:K126)</f>
        <v>949</v>
      </c>
      <c r="L127" s="69">
        <f>SUM(L122:L126)</f>
        <v>55</v>
      </c>
      <c r="M127" s="69"/>
      <c r="N127" s="70"/>
    </row>
    <row r="130" spans="3:9">
      <c r="C130" s="57"/>
      <c r="D130" s="58"/>
      <c r="E130" s="58"/>
      <c r="F130" s="58"/>
      <c r="G130" s="58"/>
      <c r="H130" s="58"/>
      <c r="I130" s="58"/>
    </row>
    <row r="131" spans="3:9">
      <c r="C131" s="57"/>
      <c r="D131" s="58"/>
      <c r="E131" s="58"/>
      <c r="F131" s="58"/>
      <c r="G131" s="58"/>
      <c r="H131" s="58"/>
      <c r="I131" s="58"/>
    </row>
    <row r="132" spans="3:9">
      <c r="C132" s="57"/>
      <c r="D132" s="58"/>
      <c r="E132" s="58"/>
      <c r="F132" s="58"/>
      <c r="G132" s="58"/>
      <c r="H132" s="58"/>
      <c r="I132" s="58"/>
    </row>
    <row r="133" spans="3:9">
      <c r="C133" s="57"/>
      <c r="D133" s="58"/>
      <c r="E133" s="58"/>
      <c r="F133" s="58"/>
      <c r="G133" s="58"/>
      <c r="H133" s="58"/>
      <c r="I133" s="58"/>
    </row>
    <row r="134" spans="3:9">
      <c r="C134" s="57"/>
      <c r="D134" s="58"/>
      <c r="E134" s="58"/>
      <c r="F134" s="58"/>
      <c r="G134" s="58"/>
      <c r="H134" s="58"/>
      <c r="I134" s="58"/>
    </row>
    <row r="135" spans="3:9">
      <c r="C135" s="57"/>
      <c r="D135" s="58"/>
      <c r="E135" s="58"/>
      <c r="F135" s="58"/>
      <c r="G135" s="58"/>
      <c r="H135" s="58"/>
      <c r="I135" s="58"/>
    </row>
    <row r="136" spans="3:9">
      <c r="C136" s="59"/>
      <c r="D136" s="58"/>
      <c r="E136" s="58"/>
      <c r="F136" s="58"/>
      <c r="G136" s="58"/>
      <c r="H136" s="58"/>
      <c r="I136" s="58"/>
    </row>
    <row r="137" spans="3:9">
      <c r="C137" s="59"/>
      <c r="D137" s="58"/>
      <c r="E137" s="58"/>
      <c r="F137" s="58"/>
      <c r="G137" s="58"/>
      <c r="H137" s="58"/>
      <c r="I137" s="58"/>
    </row>
  </sheetData>
  <mergeCells count="206">
    <mergeCell ref="L1:N1"/>
    <mergeCell ref="A3:N3"/>
    <mergeCell ref="A6:A17"/>
    <mergeCell ref="B6:B11"/>
    <mergeCell ref="C6:C11"/>
    <mergeCell ref="D6:D11"/>
    <mergeCell ref="E6:E11"/>
    <mergeCell ref="F6:F11"/>
    <mergeCell ref="G6:G11"/>
    <mergeCell ref="H6:H11"/>
    <mergeCell ref="N9:N10"/>
    <mergeCell ref="B12:B17"/>
    <mergeCell ref="C12:C17"/>
    <mergeCell ref="D12:D17"/>
    <mergeCell ref="E12:E17"/>
    <mergeCell ref="F12:F17"/>
    <mergeCell ref="G12:G17"/>
    <mergeCell ref="H12:H17"/>
    <mergeCell ref="K12:K16"/>
    <mergeCell ref="N12:N13"/>
    <mergeCell ref="N14:N16"/>
    <mergeCell ref="A18:A23"/>
    <mergeCell ref="B18:B23"/>
    <mergeCell ref="C18:C23"/>
    <mergeCell ref="D18:D23"/>
    <mergeCell ref="E18:E23"/>
    <mergeCell ref="F18:F23"/>
    <mergeCell ref="G18:G23"/>
    <mergeCell ref="H18:H23"/>
    <mergeCell ref="N18:N19"/>
    <mergeCell ref="N20:N22"/>
    <mergeCell ref="A24:A29"/>
    <mergeCell ref="B24:B29"/>
    <mergeCell ref="C24:C29"/>
    <mergeCell ref="D24:D29"/>
    <mergeCell ref="E24:E29"/>
    <mergeCell ref="F24:F29"/>
    <mergeCell ref="G24:G29"/>
    <mergeCell ref="H24:H29"/>
    <mergeCell ref="N24:N28"/>
    <mergeCell ref="G30:G35"/>
    <mergeCell ref="H30:H35"/>
    <mergeCell ref="K30:K34"/>
    <mergeCell ref="N31:N34"/>
    <mergeCell ref="A36:A41"/>
    <mergeCell ref="B36:B41"/>
    <mergeCell ref="C36:C41"/>
    <mergeCell ref="D36:D41"/>
    <mergeCell ref="E36:E41"/>
    <mergeCell ref="F36:F41"/>
    <mergeCell ref="A30:A35"/>
    <mergeCell ref="B30:B35"/>
    <mergeCell ref="C30:C35"/>
    <mergeCell ref="D30:D35"/>
    <mergeCell ref="E30:E35"/>
    <mergeCell ref="F30:F35"/>
    <mergeCell ref="G36:G41"/>
    <mergeCell ref="H36:H41"/>
    <mergeCell ref="N36:N37"/>
    <mergeCell ref="N38:N40"/>
    <mergeCell ref="A42:A47"/>
    <mergeCell ref="B42:B47"/>
    <mergeCell ref="C42:C47"/>
    <mergeCell ref="D42:D47"/>
    <mergeCell ref="E42:E47"/>
    <mergeCell ref="F42:F47"/>
    <mergeCell ref="G42:G47"/>
    <mergeCell ref="H42:H47"/>
    <mergeCell ref="N42:N45"/>
    <mergeCell ref="A48:A53"/>
    <mergeCell ref="B48:B53"/>
    <mergeCell ref="C48:C53"/>
    <mergeCell ref="D48:D53"/>
    <mergeCell ref="E48:E53"/>
    <mergeCell ref="F48:F53"/>
    <mergeCell ref="G48:G53"/>
    <mergeCell ref="H48:H53"/>
    <mergeCell ref="N49:N52"/>
    <mergeCell ref="A54:A59"/>
    <mergeCell ref="B54:B59"/>
    <mergeCell ref="C54:C59"/>
    <mergeCell ref="D54:D59"/>
    <mergeCell ref="E54:E59"/>
    <mergeCell ref="F54:F59"/>
    <mergeCell ref="G54:G59"/>
    <mergeCell ref="H54:H59"/>
    <mergeCell ref="N54:N56"/>
    <mergeCell ref="N57:N58"/>
    <mergeCell ref="A60:A65"/>
    <mergeCell ref="B60:B65"/>
    <mergeCell ref="C60:C65"/>
    <mergeCell ref="D60:D65"/>
    <mergeCell ref="E60:E65"/>
    <mergeCell ref="F60:F65"/>
    <mergeCell ref="G60:G65"/>
    <mergeCell ref="H60:H65"/>
    <mergeCell ref="J60:N61"/>
    <mergeCell ref="N63:N64"/>
    <mergeCell ref="A66:A67"/>
    <mergeCell ref="B66:B67"/>
    <mergeCell ref="C66:C67"/>
    <mergeCell ref="D66:D67"/>
    <mergeCell ref="E66:E67"/>
    <mergeCell ref="F66:F67"/>
    <mergeCell ref="G66:G67"/>
    <mergeCell ref="H66:H67"/>
    <mergeCell ref="I66:N67"/>
    <mergeCell ref="A68:A79"/>
    <mergeCell ref="B68:B73"/>
    <mergeCell ref="C68:C73"/>
    <mergeCell ref="D68:D73"/>
    <mergeCell ref="E68:E73"/>
    <mergeCell ref="F68:F73"/>
    <mergeCell ref="G68:G73"/>
    <mergeCell ref="H68:H73"/>
    <mergeCell ref="J68:N68"/>
    <mergeCell ref="N69:N70"/>
    <mergeCell ref="N71:N72"/>
    <mergeCell ref="B74:B79"/>
    <mergeCell ref="C74:C79"/>
    <mergeCell ref="D74:D79"/>
    <mergeCell ref="E74:E79"/>
    <mergeCell ref="F74:F79"/>
    <mergeCell ref="G74:G79"/>
    <mergeCell ref="H74:H79"/>
    <mergeCell ref="K74:K78"/>
    <mergeCell ref="N74:N76"/>
    <mergeCell ref="N77:N78"/>
    <mergeCell ref="A80:A85"/>
    <mergeCell ref="B80:B85"/>
    <mergeCell ref="C80:C85"/>
    <mergeCell ref="D80:D85"/>
    <mergeCell ref="E80:E85"/>
    <mergeCell ref="F80:F85"/>
    <mergeCell ref="G80:G85"/>
    <mergeCell ref="H80:H85"/>
    <mergeCell ref="N80:N84"/>
    <mergeCell ref="A86:A97"/>
    <mergeCell ref="B86:B91"/>
    <mergeCell ref="C86:C91"/>
    <mergeCell ref="D86:D91"/>
    <mergeCell ref="E86:E91"/>
    <mergeCell ref="F86:F91"/>
    <mergeCell ref="G86:G91"/>
    <mergeCell ref="H86:H91"/>
    <mergeCell ref="N86:N88"/>
    <mergeCell ref="N89:N90"/>
    <mergeCell ref="B92:B97"/>
    <mergeCell ref="C92:C97"/>
    <mergeCell ref="D92:D97"/>
    <mergeCell ref="E92:E97"/>
    <mergeCell ref="F92:F97"/>
    <mergeCell ref="G92:G97"/>
    <mergeCell ref="H92:H97"/>
    <mergeCell ref="K92:K96"/>
    <mergeCell ref="N92:N94"/>
    <mergeCell ref="N95:N96"/>
    <mergeCell ref="A98:A103"/>
    <mergeCell ref="B98:B103"/>
    <mergeCell ref="C98:C103"/>
    <mergeCell ref="D98:D103"/>
    <mergeCell ref="E98:E103"/>
    <mergeCell ref="F98:F103"/>
    <mergeCell ref="G98:G103"/>
    <mergeCell ref="H98:H103"/>
    <mergeCell ref="N98:N102"/>
    <mergeCell ref="A104:A109"/>
    <mergeCell ref="B104:B109"/>
    <mergeCell ref="C104:C109"/>
    <mergeCell ref="D104:D109"/>
    <mergeCell ref="E104:E109"/>
    <mergeCell ref="F104:F109"/>
    <mergeCell ref="G110:G115"/>
    <mergeCell ref="H110:H115"/>
    <mergeCell ref="N110:N111"/>
    <mergeCell ref="N112:N114"/>
    <mergeCell ref="H122:H127"/>
    <mergeCell ref="N122:N124"/>
    <mergeCell ref="N125:N126"/>
    <mergeCell ref="H116:H121"/>
    <mergeCell ref="J116:M116"/>
    <mergeCell ref="K117:K120"/>
    <mergeCell ref="N117:N120"/>
    <mergeCell ref="G104:G109"/>
    <mergeCell ref="H104:H109"/>
    <mergeCell ref="J104:M106"/>
    <mergeCell ref="N104:N108"/>
    <mergeCell ref="A122:A127"/>
    <mergeCell ref="B122:B127"/>
    <mergeCell ref="C122:C127"/>
    <mergeCell ref="D122:D127"/>
    <mergeCell ref="E122:E127"/>
    <mergeCell ref="F122:F127"/>
    <mergeCell ref="F116:F121"/>
    <mergeCell ref="G116:G121"/>
    <mergeCell ref="G122:G127"/>
    <mergeCell ref="A110:A121"/>
    <mergeCell ref="B110:B115"/>
    <mergeCell ref="C110:C115"/>
    <mergeCell ref="D110:D115"/>
    <mergeCell ref="E110:E115"/>
    <mergeCell ref="F110:F115"/>
    <mergeCell ref="B116:B121"/>
    <mergeCell ref="C116:C121"/>
    <mergeCell ref="D116:D121"/>
    <mergeCell ref="E116:E1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3:L23"/>
  <sheetViews>
    <sheetView workbookViewId="0">
      <selection activeCell="F29" sqref="F29"/>
    </sheetView>
  </sheetViews>
  <sheetFormatPr defaultRowHeight="15"/>
  <cols>
    <col min="1" max="1" width="16.7109375" customWidth="1"/>
    <col min="2" max="2" width="10.7109375" customWidth="1"/>
    <col min="3" max="3" width="12.85546875" customWidth="1"/>
    <col min="4" max="4" width="12.7109375" customWidth="1"/>
    <col min="5" max="5" width="10.85546875" customWidth="1"/>
    <col min="6" max="6" width="8.7109375" customWidth="1"/>
    <col min="7" max="12" width="13.7109375" customWidth="1"/>
  </cols>
  <sheetData>
    <row r="3" spans="1:12" ht="18.75">
      <c r="A3" s="95" t="s">
        <v>32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5" spans="1:12" ht="72">
      <c r="A5" s="1" t="s">
        <v>1</v>
      </c>
      <c r="B5" s="1" t="s">
        <v>16</v>
      </c>
      <c r="C5" s="1" t="s">
        <v>2</v>
      </c>
      <c r="D5" s="1" t="s">
        <v>24</v>
      </c>
      <c r="E5" s="1" t="s">
        <v>6</v>
      </c>
      <c r="F5" s="1" t="s">
        <v>7</v>
      </c>
      <c r="G5" s="1" t="s">
        <v>8</v>
      </c>
      <c r="H5" s="1" t="s">
        <v>11</v>
      </c>
      <c r="I5" s="18" t="s">
        <v>65</v>
      </c>
      <c r="J5" s="3" t="s">
        <v>9</v>
      </c>
      <c r="K5" s="1" t="s">
        <v>10</v>
      </c>
      <c r="L5" s="1" t="s">
        <v>21</v>
      </c>
    </row>
    <row r="6" spans="1:12">
      <c r="A6" s="102" t="s">
        <v>13</v>
      </c>
      <c r="B6" s="105" t="s">
        <v>29</v>
      </c>
      <c r="C6" s="105">
        <v>39630</v>
      </c>
      <c r="D6" s="108" t="s">
        <v>5</v>
      </c>
      <c r="E6" s="102">
        <v>8</v>
      </c>
      <c r="F6" s="102">
        <v>10</v>
      </c>
      <c r="G6" s="99">
        <v>1</v>
      </c>
      <c r="H6" s="2">
        <v>2013</v>
      </c>
      <c r="I6" s="47"/>
      <c r="J6" s="2" t="s">
        <v>0</v>
      </c>
      <c r="K6" s="2">
        <v>27</v>
      </c>
      <c r="L6" s="102">
        <v>20</v>
      </c>
    </row>
    <row r="7" spans="1:12">
      <c r="A7" s="103"/>
      <c r="B7" s="106"/>
      <c r="C7" s="106"/>
      <c r="D7" s="109"/>
      <c r="E7" s="103"/>
      <c r="F7" s="103"/>
      <c r="G7" s="100"/>
      <c r="H7" s="2">
        <v>2014</v>
      </c>
      <c r="I7" s="47"/>
      <c r="J7" s="2">
        <v>7</v>
      </c>
      <c r="K7" s="2">
        <v>28</v>
      </c>
      <c r="L7" s="103"/>
    </row>
    <row r="8" spans="1:12">
      <c r="A8" s="103"/>
      <c r="B8" s="106"/>
      <c r="C8" s="106"/>
      <c r="D8" s="109"/>
      <c r="E8" s="103"/>
      <c r="F8" s="103"/>
      <c r="G8" s="100"/>
      <c r="H8" s="2">
        <v>2015</v>
      </c>
      <c r="I8" s="47"/>
      <c r="J8" s="2" t="s">
        <v>0</v>
      </c>
      <c r="K8" s="2">
        <v>30</v>
      </c>
      <c r="L8" s="103"/>
    </row>
    <row r="9" spans="1:12">
      <c r="A9" s="103"/>
      <c r="B9" s="106"/>
      <c r="C9" s="106"/>
      <c r="D9" s="109"/>
      <c r="E9" s="103"/>
      <c r="F9" s="103"/>
      <c r="G9" s="100"/>
      <c r="H9" s="2">
        <v>2016</v>
      </c>
      <c r="I9" s="47"/>
      <c r="J9" s="2">
        <v>53</v>
      </c>
      <c r="K9" s="2">
        <v>30</v>
      </c>
      <c r="L9" s="103"/>
    </row>
    <row r="10" spans="1:12">
      <c r="A10" s="104"/>
      <c r="B10" s="107"/>
      <c r="C10" s="107"/>
      <c r="D10" s="110"/>
      <c r="E10" s="104"/>
      <c r="F10" s="104"/>
      <c r="G10" s="101"/>
      <c r="H10" s="2">
        <v>2017</v>
      </c>
      <c r="I10" s="47"/>
      <c r="J10" s="2" t="s">
        <v>0</v>
      </c>
      <c r="K10" s="2">
        <v>30</v>
      </c>
      <c r="L10" s="104"/>
    </row>
    <row r="11" spans="1:12">
      <c r="A11" s="5"/>
      <c r="B11" s="4"/>
      <c r="C11" s="4"/>
      <c r="D11" s="4"/>
      <c r="E11" s="5"/>
      <c r="F11" s="5"/>
      <c r="G11" s="6"/>
      <c r="H11" s="9" t="s">
        <v>3</v>
      </c>
      <c r="I11" s="9"/>
      <c r="J11" s="9">
        <f>SUM(J6:J10)</f>
        <v>60</v>
      </c>
      <c r="K11" s="9">
        <f>(K6+K7+K8+K9+K10)/5</f>
        <v>29</v>
      </c>
      <c r="L11" s="5"/>
    </row>
    <row r="12" spans="1:12">
      <c r="A12" s="102" t="s">
        <v>12</v>
      </c>
      <c r="B12" s="105" t="s">
        <v>30</v>
      </c>
      <c r="C12" s="105">
        <v>41141</v>
      </c>
      <c r="D12" s="105" t="s">
        <v>5</v>
      </c>
      <c r="E12" s="102">
        <v>5.5</v>
      </c>
      <c r="F12" s="102">
        <v>10</v>
      </c>
      <c r="G12" s="99">
        <v>0.68</v>
      </c>
      <c r="H12" s="2">
        <v>2013</v>
      </c>
      <c r="I12" s="47"/>
      <c r="J12" s="2" t="s">
        <v>0</v>
      </c>
      <c r="K12" s="2">
        <v>16</v>
      </c>
      <c r="L12" s="102">
        <v>10</v>
      </c>
    </row>
    <row r="13" spans="1:12">
      <c r="A13" s="103"/>
      <c r="B13" s="106"/>
      <c r="C13" s="106"/>
      <c r="D13" s="106"/>
      <c r="E13" s="103"/>
      <c r="F13" s="103"/>
      <c r="G13" s="100"/>
      <c r="H13" s="2">
        <v>2014</v>
      </c>
      <c r="I13" s="47"/>
      <c r="J13" s="2" t="s">
        <v>0</v>
      </c>
      <c r="K13" s="2">
        <v>15</v>
      </c>
      <c r="L13" s="103"/>
    </row>
    <row r="14" spans="1:12">
      <c r="A14" s="103"/>
      <c r="B14" s="106"/>
      <c r="C14" s="106"/>
      <c r="D14" s="106"/>
      <c r="E14" s="103"/>
      <c r="F14" s="103"/>
      <c r="G14" s="100"/>
      <c r="H14" s="2">
        <v>2015</v>
      </c>
      <c r="I14" s="47"/>
      <c r="J14" s="2" t="s">
        <v>0</v>
      </c>
      <c r="K14" s="2">
        <v>17</v>
      </c>
      <c r="L14" s="103"/>
    </row>
    <row r="15" spans="1:12">
      <c r="A15" s="103"/>
      <c r="B15" s="106"/>
      <c r="C15" s="106"/>
      <c r="D15" s="106"/>
      <c r="E15" s="103"/>
      <c r="F15" s="103"/>
      <c r="G15" s="100"/>
      <c r="H15" s="2">
        <v>2016</v>
      </c>
      <c r="I15" s="47"/>
      <c r="J15" s="2" t="s">
        <v>0</v>
      </c>
      <c r="K15" s="2">
        <v>20</v>
      </c>
      <c r="L15" s="103"/>
    </row>
    <row r="16" spans="1:12">
      <c r="A16" s="104"/>
      <c r="B16" s="107"/>
      <c r="C16" s="107"/>
      <c r="D16" s="107"/>
      <c r="E16" s="104"/>
      <c r="F16" s="104"/>
      <c r="G16" s="101"/>
      <c r="H16" s="2">
        <v>2017</v>
      </c>
      <c r="I16" s="47"/>
      <c r="J16" s="2" t="s">
        <v>0</v>
      </c>
      <c r="K16" s="2">
        <v>21</v>
      </c>
      <c r="L16" s="104"/>
    </row>
    <row r="17" spans="1:12">
      <c r="A17" s="5"/>
      <c r="B17" s="4"/>
      <c r="C17" s="4"/>
      <c r="D17" s="4"/>
      <c r="E17" s="5"/>
      <c r="F17" s="5"/>
      <c r="G17" s="6"/>
      <c r="H17" s="9" t="s">
        <v>3</v>
      </c>
      <c r="I17" s="9"/>
      <c r="J17" s="9">
        <f>SUM(J12:J16)</f>
        <v>0</v>
      </c>
      <c r="K17" s="9">
        <f>(K12+K13+K14+K15+K16)/5</f>
        <v>17.8</v>
      </c>
      <c r="L17" s="5"/>
    </row>
    <row r="18" spans="1:12">
      <c r="A18" s="97" t="s">
        <v>14</v>
      </c>
      <c r="B18" s="98" t="s">
        <v>31</v>
      </c>
      <c r="C18" s="98">
        <v>41148</v>
      </c>
      <c r="D18" s="98" t="s">
        <v>5</v>
      </c>
      <c r="E18" s="97">
        <v>5.5</v>
      </c>
      <c r="F18" s="97">
        <v>10</v>
      </c>
      <c r="G18" s="96">
        <v>0.68</v>
      </c>
      <c r="H18" s="43">
        <v>2013</v>
      </c>
      <c r="I18" s="43"/>
      <c r="J18" s="43" t="s">
        <v>0</v>
      </c>
      <c r="K18" s="43">
        <v>7</v>
      </c>
      <c r="L18" s="97">
        <v>10</v>
      </c>
    </row>
    <row r="19" spans="1:12">
      <c r="A19" s="97"/>
      <c r="B19" s="98"/>
      <c r="C19" s="98"/>
      <c r="D19" s="98"/>
      <c r="E19" s="97"/>
      <c r="F19" s="97"/>
      <c r="G19" s="96"/>
      <c r="H19" s="43">
        <v>2014</v>
      </c>
      <c r="I19" s="43"/>
      <c r="J19" s="43" t="s">
        <v>0</v>
      </c>
      <c r="K19" s="43">
        <v>13</v>
      </c>
      <c r="L19" s="97"/>
    </row>
    <row r="20" spans="1:12">
      <c r="A20" s="97"/>
      <c r="B20" s="98"/>
      <c r="C20" s="98"/>
      <c r="D20" s="98"/>
      <c r="E20" s="97"/>
      <c r="F20" s="97"/>
      <c r="G20" s="96"/>
      <c r="H20" s="43">
        <v>2015</v>
      </c>
      <c r="I20" s="43"/>
      <c r="J20" s="43" t="s">
        <v>0</v>
      </c>
      <c r="K20" s="43">
        <v>17</v>
      </c>
      <c r="L20" s="97"/>
    </row>
    <row r="21" spans="1:12">
      <c r="A21" s="97"/>
      <c r="B21" s="98"/>
      <c r="C21" s="98"/>
      <c r="D21" s="98"/>
      <c r="E21" s="97"/>
      <c r="F21" s="97"/>
      <c r="G21" s="96"/>
      <c r="H21" s="43">
        <v>2016</v>
      </c>
      <c r="I21" s="43"/>
      <c r="J21" s="43">
        <v>51</v>
      </c>
      <c r="K21" s="43">
        <v>36</v>
      </c>
      <c r="L21" s="97"/>
    </row>
    <row r="22" spans="1:12">
      <c r="A22" s="97"/>
      <c r="B22" s="98"/>
      <c r="C22" s="98"/>
      <c r="D22" s="98"/>
      <c r="E22" s="97"/>
      <c r="F22" s="97"/>
      <c r="G22" s="96"/>
      <c r="H22" s="43">
        <v>2017</v>
      </c>
      <c r="I22" s="43"/>
      <c r="J22" s="43" t="s">
        <v>0</v>
      </c>
      <c r="K22" s="43">
        <v>24</v>
      </c>
      <c r="L22" s="97"/>
    </row>
    <row r="23" spans="1:12">
      <c r="A23" s="43"/>
      <c r="B23" s="51"/>
      <c r="C23" s="51"/>
      <c r="D23" s="51"/>
      <c r="E23" s="43"/>
      <c r="F23" s="43"/>
      <c r="G23" s="52"/>
      <c r="H23" s="53" t="s">
        <v>3</v>
      </c>
      <c r="I23" s="53"/>
      <c r="J23" s="53">
        <f>SUM(J18:J22)</f>
        <v>51</v>
      </c>
      <c r="K23" s="53">
        <f>(K18+K19+K20+K21+K22)/5</f>
        <v>19.399999999999999</v>
      </c>
      <c r="L23" s="43"/>
    </row>
  </sheetData>
  <mergeCells count="25">
    <mergeCell ref="F12:F16"/>
    <mergeCell ref="G12:G16"/>
    <mergeCell ref="L12:L16"/>
    <mergeCell ref="A6:A10"/>
    <mergeCell ref="B6:B10"/>
    <mergeCell ref="C6:C10"/>
    <mergeCell ref="D6:D10"/>
    <mergeCell ref="E6:E10"/>
    <mergeCell ref="F6:F10"/>
    <mergeCell ref="G18:G22"/>
    <mergeCell ref="L18:L22"/>
    <mergeCell ref="A3:L3"/>
    <mergeCell ref="A18:A22"/>
    <mergeCell ref="B18:B22"/>
    <mergeCell ref="C18:C22"/>
    <mergeCell ref="D18:D22"/>
    <mergeCell ref="E18:E22"/>
    <mergeCell ref="F18:F22"/>
    <mergeCell ref="G6:G10"/>
    <mergeCell ref="L6:L10"/>
    <mergeCell ref="A12:A16"/>
    <mergeCell ref="B12:B16"/>
    <mergeCell ref="C12:C16"/>
    <mergeCell ref="D12:D16"/>
    <mergeCell ref="E12:E16"/>
  </mergeCells>
  <pageMargins left="0.31496062992125984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1"/>
  <sheetViews>
    <sheetView topLeftCell="A13" workbookViewId="0">
      <selection activeCell="C55" sqref="C55"/>
    </sheetView>
  </sheetViews>
  <sheetFormatPr defaultRowHeight="15"/>
  <cols>
    <col min="1" max="1" width="12.140625" customWidth="1"/>
    <col min="2" max="2" width="12.28515625" customWidth="1"/>
    <col min="3" max="3" width="10.7109375" customWidth="1"/>
    <col min="4" max="4" width="10.42578125" customWidth="1"/>
    <col min="5" max="5" width="12.7109375" customWidth="1"/>
    <col min="6" max="6" width="10.85546875" customWidth="1"/>
    <col min="7" max="7" width="8.7109375" customWidth="1"/>
    <col min="8" max="8" width="10.140625" customWidth="1"/>
    <col min="9" max="12" width="13.7109375" customWidth="1"/>
  </cols>
  <sheetData>
    <row r="1" spans="1:12" ht="18.75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3" spans="1:12" ht="72">
      <c r="A3" s="1" t="s">
        <v>58</v>
      </c>
      <c r="B3" s="1" t="s">
        <v>59</v>
      </c>
      <c r="C3" s="1" t="s">
        <v>16</v>
      </c>
      <c r="D3" s="1" t="s">
        <v>2</v>
      </c>
      <c r="E3" s="1" t="s">
        <v>24</v>
      </c>
      <c r="F3" s="1" t="s">
        <v>6</v>
      </c>
      <c r="G3" s="1" t="s">
        <v>7</v>
      </c>
      <c r="H3" s="1" t="s">
        <v>8</v>
      </c>
      <c r="I3" s="1" t="s">
        <v>11</v>
      </c>
      <c r="J3" s="3" t="s">
        <v>9</v>
      </c>
      <c r="K3" s="1" t="s">
        <v>10</v>
      </c>
      <c r="L3" s="1" t="s">
        <v>21</v>
      </c>
    </row>
    <row r="4" spans="1:12" ht="15" customHeight="1">
      <c r="A4" s="102" t="s">
        <v>13</v>
      </c>
      <c r="B4" s="120" t="s">
        <v>40</v>
      </c>
      <c r="C4" s="91" t="s">
        <v>34</v>
      </c>
      <c r="D4" s="91">
        <v>39995</v>
      </c>
      <c r="E4" s="91" t="s">
        <v>37</v>
      </c>
      <c r="F4" s="92">
        <v>8</v>
      </c>
      <c r="G4" s="92">
        <v>10</v>
      </c>
      <c r="H4" s="93">
        <v>1</v>
      </c>
      <c r="I4" s="2">
        <v>2013</v>
      </c>
      <c r="J4" s="2" t="s">
        <v>0</v>
      </c>
      <c r="K4" s="2">
        <v>8</v>
      </c>
      <c r="L4" s="2">
        <v>6</v>
      </c>
    </row>
    <row r="5" spans="1:12">
      <c r="A5" s="103"/>
      <c r="B5" s="120"/>
      <c r="C5" s="91"/>
      <c r="D5" s="91"/>
      <c r="E5" s="91"/>
      <c r="F5" s="92"/>
      <c r="G5" s="92"/>
      <c r="H5" s="93"/>
      <c r="I5" s="2">
        <v>2014</v>
      </c>
      <c r="J5" s="2" t="s">
        <v>0</v>
      </c>
      <c r="K5" s="2">
        <v>16</v>
      </c>
      <c r="L5" s="2">
        <v>12</v>
      </c>
    </row>
    <row r="6" spans="1:12">
      <c r="A6" s="103"/>
      <c r="B6" s="120"/>
      <c r="C6" s="91"/>
      <c r="D6" s="91"/>
      <c r="E6" s="91"/>
      <c r="F6" s="92"/>
      <c r="G6" s="92"/>
      <c r="H6" s="93"/>
      <c r="I6" s="2">
        <v>2015</v>
      </c>
      <c r="J6" s="2">
        <v>108</v>
      </c>
      <c r="K6" s="2">
        <v>6</v>
      </c>
      <c r="L6" s="2">
        <v>6</v>
      </c>
    </row>
    <row r="7" spans="1:12">
      <c r="A7" s="103"/>
      <c r="B7" s="120"/>
      <c r="C7" s="91"/>
      <c r="D7" s="91"/>
      <c r="E7" s="91"/>
      <c r="F7" s="92"/>
      <c r="G7" s="92"/>
      <c r="H7" s="93"/>
      <c r="I7" s="2">
        <v>2016</v>
      </c>
      <c r="J7" s="2">
        <v>168</v>
      </c>
      <c r="K7" s="2">
        <v>16</v>
      </c>
      <c r="L7" s="103">
        <v>12</v>
      </c>
    </row>
    <row r="8" spans="1:12">
      <c r="A8" s="103"/>
      <c r="B8" s="120"/>
      <c r="C8" s="91"/>
      <c r="D8" s="91"/>
      <c r="E8" s="91"/>
      <c r="F8" s="92"/>
      <c r="G8" s="92"/>
      <c r="H8" s="93"/>
      <c r="I8" s="2">
        <v>2017</v>
      </c>
      <c r="J8" s="2" t="s">
        <v>0</v>
      </c>
      <c r="K8" s="2">
        <v>16</v>
      </c>
      <c r="L8" s="104"/>
    </row>
    <row r="9" spans="1:12">
      <c r="A9" s="103"/>
      <c r="B9" s="120"/>
      <c r="C9" s="91"/>
      <c r="D9" s="91"/>
      <c r="E9" s="91"/>
      <c r="F9" s="92"/>
      <c r="G9" s="92"/>
      <c r="H9" s="93"/>
      <c r="I9" s="9" t="s">
        <v>3</v>
      </c>
      <c r="J9" s="9">
        <f>SUM(J3:J7)</f>
        <v>276</v>
      </c>
      <c r="K9" s="9">
        <f>SUM(K4:K8)/5</f>
        <v>12.4</v>
      </c>
      <c r="L9" s="5"/>
    </row>
    <row r="10" spans="1:12" ht="15" customHeight="1">
      <c r="A10" s="103"/>
      <c r="B10" s="112" t="s">
        <v>39</v>
      </c>
      <c r="C10" s="106" t="s">
        <v>35</v>
      </c>
      <c r="D10" s="106">
        <v>41241</v>
      </c>
      <c r="E10" s="106" t="s">
        <v>36</v>
      </c>
      <c r="F10" s="103">
        <v>4.5</v>
      </c>
      <c r="G10" s="103">
        <v>10</v>
      </c>
      <c r="H10" s="100">
        <v>0.64</v>
      </c>
      <c r="I10" s="2">
        <v>2013</v>
      </c>
      <c r="J10" s="2" t="s">
        <v>0</v>
      </c>
      <c r="K10" s="2">
        <v>9</v>
      </c>
      <c r="L10" s="102">
        <v>6</v>
      </c>
    </row>
    <row r="11" spans="1:12">
      <c r="A11" s="103"/>
      <c r="B11" s="112"/>
      <c r="C11" s="106"/>
      <c r="D11" s="106"/>
      <c r="E11" s="106"/>
      <c r="F11" s="103"/>
      <c r="G11" s="103"/>
      <c r="H11" s="100"/>
      <c r="I11" s="2">
        <v>2014</v>
      </c>
      <c r="J11" s="2" t="s">
        <v>0</v>
      </c>
      <c r="K11" s="2">
        <v>5</v>
      </c>
      <c r="L11" s="104"/>
    </row>
    <row r="12" spans="1:12">
      <c r="A12" s="103"/>
      <c r="B12" s="112"/>
      <c r="C12" s="106"/>
      <c r="D12" s="106"/>
      <c r="E12" s="106"/>
      <c r="F12" s="103"/>
      <c r="G12" s="103"/>
      <c r="H12" s="100"/>
      <c r="I12" s="2">
        <v>2015</v>
      </c>
      <c r="J12" s="2" t="s">
        <v>0</v>
      </c>
      <c r="K12" s="2">
        <v>19</v>
      </c>
      <c r="L12" s="102">
        <v>12</v>
      </c>
    </row>
    <row r="13" spans="1:12">
      <c r="A13" s="103"/>
      <c r="B13" s="112"/>
      <c r="C13" s="106"/>
      <c r="D13" s="106"/>
      <c r="E13" s="106"/>
      <c r="F13" s="103"/>
      <c r="G13" s="103"/>
      <c r="H13" s="100"/>
      <c r="I13" s="2">
        <v>2016</v>
      </c>
      <c r="J13" s="2" t="s">
        <v>0</v>
      </c>
      <c r="K13" s="2">
        <v>35</v>
      </c>
      <c r="L13" s="103"/>
    </row>
    <row r="14" spans="1:12">
      <c r="A14" s="103"/>
      <c r="B14" s="112"/>
      <c r="C14" s="106"/>
      <c r="D14" s="106"/>
      <c r="E14" s="106"/>
      <c r="F14" s="103"/>
      <c r="G14" s="103"/>
      <c r="H14" s="100"/>
      <c r="I14" s="2">
        <v>2017</v>
      </c>
      <c r="J14" s="2">
        <v>4</v>
      </c>
      <c r="K14" s="2">
        <v>29</v>
      </c>
      <c r="L14" s="104"/>
    </row>
    <row r="15" spans="1:12">
      <c r="A15" s="104"/>
      <c r="B15" s="113"/>
      <c r="C15" s="107"/>
      <c r="D15" s="107"/>
      <c r="E15" s="107"/>
      <c r="F15" s="104"/>
      <c r="G15" s="104"/>
      <c r="H15" s="101"/>
      <c r="I15" s="9" t="s">
        <v>3</v>
      </c>
      <c r="J15" s="9">
        <f>SUM(J14)</f>
        <v>4</v>
      </c>
      <c r="K15" s="9">
        <f>SUM(K10:K14)/5</f>
        <v>19.399999999999999</v>
      </c>
      <c r="L15" s="5"/>
    </row>
    <row r="16" spans="1:12" ht="15" customHeight="1">
      <c r="A16" s="102" t="s">
        <v>12</v>
      </c>
      <c r="B16" s="103" t="s">
        <v>39</v>
      </c>
      <c r="C16" s="105" t="s">
        <v>38</v>
      </c>
      <c r="D16" s="105">
        <v>39625</v>
      </c>
      <c r="E16" s="105" t="s">
        <v>36</v>
      </c>
      <c r="F16" s="102">
        <v>9</v>
      </c>
      <c r="G16" s="102">
        <v>10</v>
      </c>
      <c r="H16" s="99">
        <v>1</v>
      </c>
      <c r="I16" s="2">
        <v>2013</v>
      </c>
      <c r="J16" s="2" t="s">
        <v>0</v>
      </c>
      <c r="K16" s="2">
        <v>15</v>
      </c>
      <c r="L16" s="102">
        <v>6</v>
      </c>
    </row>
    <row r="17" spans="1:12">
      <c r="A17" s="103"/>
      <c r="B17" s="103"/>
      <c r="C17" s="106"/>
      <c r="D17" s="106"/>
      <c r="E17" s="106"/>
      <c r="F17" s="103"/>
      <c r="G17" s="103"/>
      <c r="H17" s="100"/>
      <c r="I17" s="2">
        <v>2014</v>
      </c>
      <c r="J17" s="2" t="s">
        <v>0</v>
      </c>
      <c r="K17" s="2">
        <v>13</v>
      </c>
      <c r="L17" s="104"/>
    </row>
    <row r="18" spans="1:12">
      <c r="A18" s="103"/>
      <c r="B18" s="103"/>
      <c r="C18" s="106"/>
      <c r="D18" s="106"/>
      <c r="E18" s="106"/>
      <c r="F18" s="103"/>
      <c r="G18" s="103"/>
      <c r="H18" s="100"/>
      <c r="I18" s="2">
        <v>2015</v>
      </c>
      <c r="J18" s="2">
        <v>61</v>
      </c>
      <c r="K18" s="2">
        <v>17</v>
      </c>
      <c r="L18" s="102">
        <v>12</v>
      </c>
    </row>
    <row r="19" spans="1:12">
      <c r="A19" s="103"/>
      <c r="B19" s="103"/>
      <c r="C19" s="106"/>
      <c r="D19" s="106"/>
      <c r="E19" s="106"/>
      <c r="F19" s="103"/>
      <c r="G19" s="103"/>
      <c r="H19" s="100"/>
      <c r="I19" s="2">
        <v>2016</v>
      </c>
      <c r="J19" s="2">
        <v>179</v>
      </c>
      <c r="K19" s="2">
        <v>22</v>
      </c>
      <c r="L19" s="103"/>
    </row>
    <row r="20" spans="1:12">
      <c r="A20" s="103"/>
      <c r="B20" s="103"/>
      <c r="C20" s="106"/>
      <c r="D20" s="106"/>
      <c r="E20" s="106"/>
      <c r="F20" s="103"/>
      <c r="G20" s="103"/>
      <c r="H20" s="100"/>
      <c r="I20" s="2">
        <v>2017</v>
      </c>
      <c r="J20" s="2" t="s">
        <v>0</v>
      </c>
      <c r="K20" s="2">
        <v>21</v>
      </c>
      <c r="L20" s="104"/>
    </row>
    <row r="21" spans="1:12">
      <c r="A21" s="104"/>
      <c r="B21" s="104"/>
      <c r="C21" s="107"/>
      <c r="D21" s="107"/>
      <c r="E21" s="107"/>
      <c r="F21" s="104"/>
      <c r="G21" s="104"/>
      <c r="H21" s="101"/>
      <c r="I21" s="9" t="s">
        <v>3</v>
      </c>
      <c r="J21" s="9">
        <f>SUM(J16:J20)</f>
        <v>240</v>
      </c>
      <c r="K21" s="9">
        <f>(K16+K17+K18+K19+K20)/5</f>
        <v>17.600000000000001</v>
      </c>
      <c r="L21" s="5"/>
    </row>
    <row r="22" spans="1:12" ht="15" customHeight="1">
      <c r="A22" s="102" t="s">
        <v>14</v>
      </c>
      <c r="B22" s="102" t="s">
        <v>41</v>
      </c>
      <c r="C22" s="105" t="s">
        <v>42</v>
      </c>
      <c r="D22" s="105">
        <v>41513</v>
      </c>
      <c r="E22" s="105" t="s">
        <v>4</v>
      </c>
      <c r="F22" s="102">
        <v>4.5</v>
      </c>
      <c r="G22" s="102">
        <v>10</v>
      </c>
      <c r="H22" s="99">
        <v>0.56999999999999995</v>
      </c>
      <c r="I22" s="2">
        <v>2013</v>
      </c>
      <c r="J22" s="2" t="s">
        <v>0</v>
      </c>
      <c r="K22" s="2">
        <v>21</v>
      </c>
      <c r="L22" s="92">
        <v>6</v>
      </c>
    </row>
    <row r="23" spans="1:12">
      <c r="A23" s="103"/>
      <c r="B23" s="103"/>
      <c r="C23" s="106"/>
      <c r="D23" s="106"/>
      <c r="E23" s="106"/>
      <c r="F23" s="103"/>
      <c r="G23" s="103"/>
      <c r="H23" s="100"/>
      <c r="I23" s="2">
        <v>2014</v>
      </c>
      <c r="J23" s="2" t="s">
        <v>0</v>
      </c>
      <c r="K23" s="2">
        <v>14</v>
      </c>
      <c r="L23" s="92"/>
    </row>
    <row r="24" spans="1:12">
      <c r="A24" s="103"/>
      <c r="B24" s="103"/>
      <c r="C24" s="106"/>
      <c r="D24" s="106"/>
      <c r="E24" s="106"/>
      <c r="F24" s="103"/>
      <c r="G24" s="103"/>
      <c r="H24" s="100"/>
      <c r="I24" s="2">
        <v>2015</v>
      </c>
      <c r="J24" s="2" t="s">
        <v>0</v>
      </c>
      <c r="K24" s="2">
        <v>5</v>
      </c>
      <c r="L24" s="92"/>
    </row>
    <row r="25" spans="1:12">
      <c r="A25" s="103"/>
      <c r="B25" s="103"/>
      <c r="C25" s="106"/>
      <c r="D25" s="106"/>
      <c r="E25" s="106"/>
      <c r="F25" s="103"/>
      <c r="G25" s="103"/>
      <c r="H25" s="100"/>
      <c r="I25" s="2">
        <v>2016</v>
      </c>
      <c r="J25" s="2" t="s">
        <v>0</v>
      </c>
      <c r="K25" s="2">
        <v>7</v>
      </c>
      <c r="L25" s="92"/>
    </row>
    <row r="26" spans="1:12">
      <c r="A26" s="103"/>
      <c r="B26" s="103"/>
      <c r="C26" s="106"/>
      <c r="D26" s="106"/>
      <c r="E26" s="106"/>
      <c r="F26" s="103"/>
      <c r="G26" s="103"/>
      <c r="H26" s="100"/>
      <c r="I26" s="2">
        <v>2017</v>
      </c>
      <c r="J26" s="2">
        <v>22</v>
      </c>
      <c r="K26" s="2">
        <v>11</v>
      </c>
      <c r="L26" s="92"/>
    </row>
    <row r="27" spans="1:12">
      <c r="A27" s="103"/>
      <c r="B27" s="104"/>
      <c r="C27" s="107"/>
      <c r="D27" s="107"/>
      <c r="E27" s="107"/>
      <c r="F27" s="104"/>
      <c r="G27" s="104"/>
      <c r="H27" s="101"/>
      <c r="I27" s="9" t="s">
        <v>3</v>
      </c>
      <c r="J27" s="9">
        <f>SUM(J22:J26)</f>
        <v>22</v>
      </c>
      <c r="K27" s="9">
        <f>(K22+K23+K24+K25+K26)/5</f>
        <v>11.6</v>
      </c>
      <c r="L27" s="2"/>
    </row>
    <row r="28" spans="1:12" ht="15" customHeight="1">
      <c r="A28" s="103"/>
      <c r="B28" s="111" t="s">
        <v>43</v>
      </c>
      <c r="C28" s="105" t="s">
        <v>44</v>
      </c>
      <c r="D28" s="105">
        <v>39568</v>
      </c>
      <c r="E28" s="105" t="s">
        <v>45</v>
      </c>
      <c r="F28" s="102">
        <v>9</v>
      </c>
      <c r="G28" s="102">
        <v>10</v>
      </c>
      <c r="H28" s="99">
        <v>1</v>
      </c>
      <c r="I28" s="2">
        <v>2013</v>
      </c>
      <c r="J28" s="2" t="s">
        <v>0</v>
      </c>
      <c r="K28" s="2">
        <v>10</v>
      </c>
      <c r="L28" s="2">
        <v>6</v>
      </c>
    </row>
    <row r="29" spans="1:12">
      <c r="A29" s="103"/>
      <c r="B29" s="112"/>
      <c r="C29" s="106"/>
      <c r="D29" s="106"/>
      <c r="E29" s="106"/>
      <c r="F29" s="103"/>
      <c r="G29" s="103"/>
      <c r="H29" s="100"/>
      <c r="I29" s="2">
        <v>2014</v>
      </c>
      <c r="J29" s="2" t="s">
        <v>0</v>
      </c>
      <c r="K29" s="2">
        <v>41</v>
      </c>
      <c r="L29" s="102">
        <v>23</v>
      </c>
    </row>
    <row r="30" spans="1:12">
      <c r="A30" s="103"/>
      <c r="B30" s="112"/>
      <c r="C30" s="106"/>
      <c r="D30" s="106"/>
      <c r="E30" s="106"/>
      <c r="F30" s="103"/>
      <c r="G30" s="103"/>
      <c r="H30" s="100"/>
      <c r="I30" s="2">
        <v>2015</v>
      </c>
      <c r="J30" s="2">
        <v>249</v>
      </c>
      <c r="K30" s="2">
        <v>90</v>
      </c>
      <c r="L30" s="103"/>
    </row>
    <row r="31" spans="1:12">
      <c r="A31" s="103"/>
      <c r="B31" s="112"/>
      <c r="C31" s="106"/>
      <c r="D31" s="106"/>
      <c r="E31" s="106"/>
      <c r="F31" s="103"/>
      <c r="G31" s="103"/>
      <c r="H31" s="100"/>
      <c r="I31" s="2">
        <v>2016</v>
      </c>
      <c r="J31" s="2">
        <v>91</v>
      </c>
      <c r="K31" s="2">
        <v>38</v>
      </c>
      <c r="L31" s="103"/>
    </row>
    <row r="32" spans="1:12">
      <c r="A32" s="103"/>
      <c r="B32" s="112"/>
      <c r="C32" s="106"/>
      <c r="D32" s="106"/>
      <c r="E32" s="106"/>
      <c r="F32" s="103"/>
      <c r="G32" s="103"/>
      <c r="H32" s="100"/>
      <c r="I32" s="2">
        <v>2017</v>
      </c>
      <c r="J32" s="2">
        <v>113</v>
      </c>
      <c r="K32" s="2">
        <v>26</v>
      </c>
      <c r="L32" s="104"/>
    </row>
    <row r="33" spans="1:12">
      <c r="A33" s="104"/>
      <c r="B33" s="113"/>
      <c r="C33" s="107"/>
      <c r="D33" s="107"/>
      <c r="E33" s="107"/>
      <c r="F33" s="104"/>
      <c r="G33" s="104"/>
      <c r="H33" s="101"/>
      <c r="I33" s="9" t="s">
        <v>3</v>
      </c>
      <c r="J33" s="9">
        <f>SUM(J28:J32)</f>
        <v>453</v>
      </c>
      <c r="K33" s="9">
        <f>(K28+K29+K30+K31+K32)/5</f>
        <v>41</v>
      </c>
      <c r="L33" s="2"/>
    </row>
    <row r="34" spans="1:12" ht="15" customHeight="1">
      <c r="A34" s="111" t="s">
        <v>46</v>
      </c>
      <c r="B34" s="112" t="s">
        <v>47</v>
      </c>
      <c r="C34" s="117" t="s">
        <v>56</v>
      </c>
      <c r="D34" s="117">
        <v>39967</v>
      </c>
      <c r="E34" s="117" t="s">
        <v>55</v>
      </c>
      <c r="F34" s="111">
        <v>8</v>
      </c>
      <c r="G34" s="111">
        <v>10</v>
      </c>
      <c r="H34" s="114">
        <v>1</v>
      </c>
      <c r="I34" s="10">
        <v>2013</v>
      </c>
      <c r="J34" s="10" t="s">
        <v>0</v>
      </c>
      <c r="K34" s="10">
        <v>6</v>
      </c>
      <c r="L34" s="111">
        <v>6</v>
      </c>
    </row>
    <row r="35" spans="1:12">
      <c r="A35" s="112"/>
      <c r="B35" s="112"/>
      <c r="C35" s="118"/>
      <c r="D35" s="118"/>
      <c r="E35" s="118"/>
      <c r="F35" s="112"/>
      <c r="G35" s="112"/>
      <c r="H35" s="115"/>
      <c r="I35" s="10">
        <v>2014</v>
      </c>
      <c r="J35" s="10" t="s">
        <v>0</v>
      </c>
      <c r="K35" s="10">
        <v>10</v>
      </c>
      <c r="L35" s="113"/>
    </row>
    <row r="36" spans="1:12">
      <c r="A36" s="112"/>
      <c r="B36" s="112"/>
      <c r="C36" s="118"/>
      <c r="D36" s="118"/>
      <c r="E36" s="118"/>
      <c r="F36" s="112"/>
      <c r="G36" s="112"/>
      <c r="H36" s="115"/>
      <c r="I36" s="10">
        <v>2015</v>
      </c>
      <c r="J36" s="10">
        <v>13</v>
      </c>
      <c r="K36" s="10">
        <v>11</v>
      </c>
      <c r="L36" s="111">
        <v>12</v>
      </c>
    </row>
    <row r="37" spans="1:12">
      <c r="A37" s="112"/>
      <c r="B37" s="112"/>
      <c r="C37" s="118"/>
      <c r="D37" s="118"/>
      <c r="E37" s="118"/>
      <c r="F37" s="112"/>
      <c r="G37" s="112"/>
      <c r="H37" s="115"/>
      <c r="I37" s="10">
        <v>2016</v>
      </c>
      <c r="J37" s="10">
        <v>146</v>
      </c>
      <c r="K37" s="10">
        <v>17</v>
      </c>
      <c r="L37" s="112"/>
    </row>
    <row r="38" spans="1:12">
      <c r="A38" s="112"/>
      <c r="B38" s="112"/>
      <c r="C38" s="118"/>
      <c r="D38" s="118"/>
      <c r="E38" s="118"/>
      <c r="F38" s="112"/>
      <c r="G38" s="112"/>
      <c r="H38" s="115"/>
      <c r="I38" s="10">
        <v>2017</v>
      </c>
      <c r="J38" s="10">
        <v>26</v>
      </c>
      <c r="K38" s="10">
        <v>15</v>
      </c>
      <c r="L38" s="113"/>
    </row>
    <row r="39" spans="1:12">
      <c r="A39" s="113"/>
      <c r="B39" s="113"/>
      <c r="C39" s="119"/>
      <c r="D39" s="119"/>
      <c r="E39" s="119"/>
      <c r="F39" s="113"/>
      <c r="G39" s="113"/>
      <c r="H39" s="116"/>
      <c r="I39" s="11" t="s">
        <v>3</v>
      </c>
      <c r="J39" s="11">
        <f>SUM(J34:J38)</f>
        <v>185</v>
      </c>
      <c r="K39" s="11">
        <f>(K34+K35+K36+K37+K38)/5</f>
        <v>11.8</v>
      </c>
      <c r="L39" s="12"/>
    </row>
    <row r="40" spans="1:12">
      <c r="A40" s="102" t="s">
        <v>50</v>
      </c>
      <c r="B40" s="102" t="s">
        <v>51</v>
      </c>
      <c r="C40" s="105" t="s">
        <v>48</v>
      </c>
      <c r="D40" s="105">
        <v>39597</v>
      </c>
      <c r="E40" s="105" t="s">
        <v>49</v>
      </c>
      <c r="F40" s="102">
        <v>10</v>
      </c>
      <c r="G40" s="102">
        <v>10</v>
      </c>
      <c r="H40" s="99">
        <v>1</v>
      </c>
      <c r="I40" s="2">
        <v>2013</v>
      </c>
      <c r="J40" s="2">
        <v>29</v>
      </c>
      <c r="K40" s="2">
        <v>5</v>
      </c>
      <c r="L40" s="102">
        <v>6</v>
      </c>
    </row>
    <row r="41" spans="1:12">
      <c r="A41" s="103"/>
      <c r="B41" s="103"/>
      <c r="C41" s="106"/>
      <c r="D41" s="106"/>
      <c r="E41" s="106"/>
      <c r="F41" s="103"/>
      <c r="G41" s="103"/>
      <c r="H41" s="100"/>
      <c r="I41" s="2">
        <v>2014</v>
      </c>
      <c r="J41" s="2">
        <v>136</v>
      </c>
      <c r="K41" s="2">
        <v>5</v>
      </c>
      <c r="L41" s="103"/>
    </row>
    <row r="42" spans="1:12">
      <c r="A42" s="103"/>
      <c r="B42" s="103"/>
      <c r="C42" s="106"/>
      <c r="D42" s="106"/>
      <c r="E42" s="106"/>
      <c r="F42" s="103"/>
      <c r="G42" s="103"/>
      <c r="H42" s="100"/>
      <c r="I42" s="2">
        <v>2015</v>
      </c>
      <c r="J42" s="2">
        <v>40</v>
      </c>
      <c r="K42" s="2">
        <v>6</v>
      </c>
      <c r="L42" s="103"/>
    </row>
    <row r="43" spans="1:12">
      <c r="A43" s="103"/>
      <c r="B43" s="103"/>
      <c r="C43" s="106"/>
      <c r="D43" s="106"/>
      <c r="E43" s="106"/>
      <c r="F43" s="103"/>
      <c r="G43" s="103"/>
      <c r="H43" s="100"/>
      <c r="I43" s="2">
        <v>2016</v>
      </c>
      <c r="J43" s="2">
        <v>77</v>
      </c>
      <c r="K43" s="2">
        <v>10</v>
      </c>
      <c r="L43" s="103"/>
    </row>
    <row r="44" spans="1:12">
      <c r="A44" s="103"/>
      <c r="B44" s="103"/>
      <c r="C44" s="106"/>
      <c r="D44" s="106"/>
      <c r="E44" s="106"/>
      <c r="F44" s="103"/>
      <c r="G44" s="103"/>
      <c r="H44" s="100"/>
      <c r="I44" s="2">
        <v>2017</v>
      </c>
      <c r="J44" s="2">
        <v>4</v>
      </c>
      <c r="K44" s="2">
        <v>13</v>
      </c>
      <c r="L44" s="2">
        <v>12</v>
      </c>
    </row>
    <row r="45" spans="1:12">
      <c r="A45" s="104"/>
      <c r="B45" s="104"/>
      <c r="C45" s="107"/>
      <c r="D45" s="107"/>
      <c r="E45" s="107"/>
      <c r="F45" s="104"/>
      <c r="G45" s="104"/>
      <c r="H45" s="101"/>
      <c r="I45" s="9" t="s">
        <v>3</v>
      </c>
      <c r="J45" s="9">
        <f>SUM(J40:J44)</f>
        <v>286</v>
      </c>
      <c r="K45" s="9">
        <f>(K40+K41+K42+K43+K44)/5</f>
        <v>7.8</v>
      </c>
      <c r="L45" s="2"/>
    </row>
    <row r="46" spans="1:12">
      <c r="A46" s="102" t="s">
        <v>54</v>
      </c>
      <c r="B46" s="102" t="s">
        <v>57</v>
      </c>
      <c r="C46" s="105" t="s">
        <v>52</v>
      </c>
      <c r="D46" s="105">
        <v>41462</v>
      </c>
      <c r="E46" s="105" t="s">
        <v>53</v>
      </c>
      <c r="F46" s="111">
        <v>5</v>
      </c>
      <c r="G46" s="111">
        <v>10</v>
      </c>
      <c r="H46" s="114">
        <v>0.66</v>
      </c>
      <c r="I46" s="2">
        <v>2013</v>
      </c>
      <c r="J46" s="2" t="s">
        <v>0</v>
      </c>
      <c r="K46" s="2">
        <v>12</v>
      </c>
      <c r="L46" s="2">
        <v>12</v>
      </c>
    </row>
    <row r="47" spans="1:12">
      <c r="A47" s="103"/>
      <c r="B47" s="103"/>
      <c r="C47" s="106"/>
      <c r="D47" s="106"/>
      <c r="E47" s="106"/>
      <c r="F47" s="112"/>
      <c r="G47" s="112"/>
      <c r="H47" s="115"/>
      <c r="I47" s="2">
        <v>2014</v>
      </c>
      <c r="J47" s="2">
        <v>16</v>
      </c>
      <c r="K47" s="2">
        <v>12</v>
      </c>
      <c r="L47" s="102">
        <v>23</v>
      </c>
    </row>
    <row r="48" spans="1:12">
      <c r="A48" s="103"/>
      <c r="B48" s="103"/>
      <c r="C48" s="106"/>
      <c r="D48" s="106"/>
      <c r="E48" s="106"/>
      <c r="F48" s="112"/>
      <c r="G48" s="112"/>
      <c r="H48" s="115"/>
      <c r="I48" s="2">
        <v>2015</v>
      </c>
      <c r="J48" s="2">
        <v>7</v>
      </c>
      <c r="K48" s="2">
        <v>16</v>
      </c>
      <c r="L48" s="103"/>
    </row>
    <row r="49" spans="1:12">
      <c r="A49" s="103"/>
      <c r="B49" s="103"/>
      <c r="C49" s="106"/>
      <c r="D49" s="106"/>
      <c r="E49" s="106"/>
      <c r="F49" s="112"/>
      <c r="G49" s="112"/>
      <c r="H49" s="115"/>
      <c r="I49" s="2">
        <v>2016</v>
      </c>
      <c r="J49" s="2">
        <v>109</v>
      </c>
      <c r="K49" s="2">
        <v>21</v>
      </c>
      <c r="L49" s="103"/>
    </row>
    <row r="50" spans="1:12">
      <c r="A50" s="103"/>
      <c r="B50" s="103"/>
      <c r="C50" s="106"/>
      <c r="D50" s="106"/>
      <c r="E50" s="106"/>
      <c r="F50" s="112"/>
      <c r="G50" s="112"/>
      <c r="H50" s="115"/>
      <c r="I50" s="2">
        <v>2017</v>
      </c>
      <c r="J50" s="2" t="s">
        <v>0</v>
      </c>
      <c r="K50" s="2">
        <v>30</v>
      </c>
      <c r="L50" s="104"/>
    </row>
    <row r="51" spans="1:12">
      <c r="A51" s="104"/>
      <c r="B51" s="104"/>
      <c r="C51" s="107"/>
      <c r="D51" s="107"/>
      <c r="E51" s="107"/>
      <c r="F51" s="113"/>
      <c r="G51" s="113"/>
      <c r="H51" s="116"/>
      <c r="I51" s="9" t="s">
        <v>3</v>
      </c>
      <c r="J51" s="9">
        <f>SUM(J46:J50)</f>
        <v>132</v>
      </c>
      <c r="K51" s="9">
        <f>(K46+K47+K48+K49+K50)/5</f>
        <v>18.2</v>
      </c>
      <c r="L51" s="2"/>
    </row>
  </sheetData>
  <mergeCells count="74">
    <mergeCell ref="A1:L1"/>
    <mergeCell ref="B4:B9"/>
    <mergeCell ref="C4:C9"/>
    <mergeCell ref="D4:D9"/>
    <mergeCell ref="E4:E9"/>
    <mergeCell ref="A4:A15"/>
    <mergeCell ref="L7:L8"/>
    <mergeCell ref="L10:L11"/>
    <mergeCell ref="L12:L14"/>
    <mergeCell ref="F4:F9"/>
    <mergeCell ref="G4:G9"/>
    <mergeCell ref="H4:H9"/>
    <mergeCell ref="B10:B15"/>
    <mergeCell ref="C10:C15"/>
    <mergeCell ref="D10:D15"/>
    <mergeCell ref="E10:E15"/>
    <mergeCell ref="L16:L17"/>
    <mergeCell ref="L18:L20"/>
    <mergeCell ref="B22:B27"/>
    <mergeCell ref="D16:D21"/>
    <mergeCell ref="G16:G21"/>
    <mergeCell ref="H16:H21"/>
    <mergeCell ref="F10:F15"/>
    <mergeCell ref="G10:G15"/>
    <mergeCell ref="H10:H15"/>
    <mergeCell ref="A16:A21"/>
    <mergeCell ref="C22:C27"/>
    <mergeCell ref="D22:D27"/>
    <mergeCell ref="F22:F27"/>
    <mergeCell ref="C16:C21"/>
    <mergeCell ref="E16:E21"/>
    <mergeCell ref="F16:F21"/>
    <mergeCell ref="B16:B21"/>
    <mergeCell ref="G28:G33"/>
    <mergeCell ref="H28:H33"/>
    <mergeCell ref="L29:L32"/>
    <mergeCell ref="A22:A33"/>
    <mergeCell ref="G22:G27"/>
    <mergeCell ref="H22:H27"/>
    <mergeCell ref="E22:E27"/>
    <mergeCell ref="B28:B33"/>
    <mergeCell ref="C28:C33"/>
    <mergeCell ref="D28:D33"/>
    <mergeCell ref="E28:E33"/>
    <mergeCell ref="F28:F33"/>
    <mergeCell ref="L22:L26"/>
    <mergeCell ref="A34:A39"/>
    <mergeCell ref="B34:B39"/>
    <mergeCell ref="C34:C39"/>
    <mergeCell ref="D34:D39"/>
    <mergeCell ref="E34:E39"/>
    <mergeCell ref="F34:F39"/>
    <mergeCell ref="G34:G39"/>
    <mergeCell ref="H34:H39"/>
    <mergeCell ref="L34:L35"/>
    <mergeCell ref="L36:L38"/>
    <mergeCell ref="G40:G45"/>
    <mergeCell ref="H40:H45"/>
    <mergeCell ref="A40:A45"/>
    <mergeCell ref="L40:L43"/>
    <mergeCell ref="B40:B45"/>
    <mergeCell ref="C40:C45"/>
    <mergeCell ref="D40:D45"/>
    <mergeCell ref="E40:E45"/>
    <mergeCell ref="F40:F45"/>
    <mergeCell ref="F46:F51"/>
    <mergeCell ref="G46:G51"/>
    <mergeCell ref="H46:H51"/>
    <mergeCell ref="L47:L50"/>
    <mergeCell ref="A46:A51"/>
    <mergeCell ref="B46:B51"/>
    <mergeCell ref="C46:C51"/>
    <mergeCell ref="D46:D51"/>
    <mergeCell ref="E46:E51"/>
  </mergeCells>
  <pageMargins left="0" right="0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K23"/>
  <sheetViews>
    <sheetView workbookViewId="0">
      <selection activeCell="B18" sqref="B18:B23"/>
    </sheetView>
  </sheetViews>
  <sheetFormatPr defaultRowHeight="15"/>
  <cols>
    <col min="2" max="2" width="12.7109375" customWidth="1"/>
    <col min="3" max="4" width="9.7109375" customWidth="1"/>
    <col min="5" max="5" width="13.85546875" customWidth="1"/>
    <col min="6" max="6" width="12.7109375" customWidth="1"/>
    <col min="7" max="10" width="9.7109375" customWidth="1"/>
    <col min="11" max="11" width="10.7109375" customWidth="1"/>
  </cols>
  <sheetData>
    <row r="1" spans="2:11" ht="18.75">
      <c r="J1" s="94" t="s">
        <v>60</v>
      </c>
      <c r="K1" s="94"/>
    </row>
    <row r="3" spans="2:11" ht="18.75">
      <c r="B3" s="95" t="s">
        <v>15</v>
      </c>
      <c r="C3" s="95"/>
      <c r="D3" s="95"/>
      <c r="E3" s="95"/>
      <c r="F3" s="95"/>
      <c r="G3" s="95"/>
      <c r="H3" s="95"/>
      <c r="I3" s="95"/>
      <c r="J3" s="95"/>
      <c r="K3" s="95"/>
    </row>
    <row r="5" spans="2:11" ht="96">
      <c r="B5" s="1" t="s">
        <v>1</v>
      </c>
      <c r="C5" s="1" t="s">
        <v>16</v>
      </c>
      <c r="D5" s="1" t="s">
        <v>2</v>
      </c>
      <c r="E5" s="1" t="s">
        <v>23</v>
      </c>
      <c r="F5" s="1" t="s">
        <v>24</v>
      </c>
      <c r="G5" s="1" t="s">
        <v>11</v>
      </c>
      <c r="H5" s="1" t="s">
        <v>61</v>
      </c>
      <c r="I5" s="1" t="s">
        <v>9</v>
      </c>
      <c r="J5" s="1" t="s">
        <v>10</v>
      </c>
      <c r="K5" s="1" t="s">
        <v>21</v>
      </c>
    </row>
    <row r="6" spans="2:11">
      <c r="B6" s="92" t="s">
        <v>13</v>
      </c>
      <c r="C6" s="91" t="s">
        <v>17</v>
      </c>
      <c r="D6" s="91">
        <v>39995</v>
      </c>
      <c r="E6" s="91" t="s">
        <v>22</v>
      </c>
      <c r="F6" s="91" t="s">
        <v>25</v>
      </c>
      <c r="G6" s="15">
        <v>2013</v>
      </c>
      <c r="H6" s="15">
        <v>883</v>
      </c>
      <c r="I6" s="15" t="s">
        <v>0</v>
      </c>
      <c r="J6" s="15">
        <v>4</v>
      </c>
      <c r="K6" s="92">
        <v>15</v>
      </c>
    </row>
    <row r="7" spans="2:11">
      <c r="B7" s="92"/>
      <c r="C7" s="91"/>
      <c r="D7" s="91"/>
      <c r="E7" s="91"/>
      <c r="F7" s="91"/>
      <c r="G7" s="15">
        <v>2014</v>
      </c>
      <c r="H7" s="15">
        <v>655</v>
      </c>
      <c r="I7" s="15" t="s">
        <v>0</v>
      </c>
      <c r="J7" s="15">
        <v>3</v>
      </c>
      <c r="K7" s="92"/>
    </row>
    <row r="8" spans="2:11">
      <c r="B8" s="92"/>
      <c r="C8" s="91"/>
      <c r="D8" s="91"/>
      <c r="E8" s="91"/>
      <c r="F8" s="91"/>
      <c r="G8" s="15">
        <v>2015</v>
      </c>
      <c r="H8" s="15">
        <v>890</v>
      </c>
      <c r="I8" s="15" t="s">
        <v>0</v>
      </c>
      <c r="J8" s="15">
        <v>4</v>
      </c>
      <c r="K8" s="92"/>
    </row>
    <row r="9" spans="2:11">
      <c r="B9" s="92"/>
      <c r="C9" s="91"/>
      <c r="D9" s="91"/>
      <c r="E9" s="91"/>
      <c r="F9" s="91"/>
      <c r="G9" s="15">
        <v>2016</v>
      </c>
      <c r="H9" s="15">
        <v>2576</v>
      </c>
      <c r="I9" s="15" t="s">
        <v>0</v>
      </c>
      <c r="J9" s="15">
        <v>10</v>
      </c>
      <c r="K9" s="92"/>
    </row>
    <row r="10" spans="2:11">
      <c r="B10" s="92"/>
      <c r="C10" s="91"/>
      <c r="D10" s="91"/>
      <c r="E10" s="91"/>
      <c r="F10" s="91"/>
      <c r="G10" s="14">
        <v>2017</v>
      </c>
      <c r="H10" s="14">
        <v>1597</v>
      </c>
      <c r="I10" s="14" t="s">
        <v>0</v>
      </c>
      <c r="J10" s="14">
        <v>16</v>
      </c>
      <c r="K10" s="92"/>
    </row>
    <row r="11" spans="2:11">
      <c r="B11" s="92"/>
      <c r="C11" s="91"/>
      <c r="D11" s="91"/>
      <c r="E11" s="91"/>
      <c r="F11" s="91"/>
      <c r="G11" s="9" t="s">
        <v>3</v>
      </c>
      <c r="H11" s="9"/>
      <c r="I11" s="9">
        <v>0</v>
      </c>
      <c r="J11" s="9">
        <f>(J6+J7+J8+J9+J10)/5</f>
        <v>7.4</v>
      </c>
      <c r="K11" s="92"/>
    </row>
    <row r="12" spans="2:11">
      <c r="B12" s="92" t="s">
        <v>64</v>
      </c>
      <c r="C12" s="91" t="s">
        <v>18</v>
      </c>
      <c r="D12" s="91">
        <v>41264</v>
      </c>
      <c r="E12" s="91" t="s">
        <v>62</v>
      </c>
      <c r="F12" s="91" t="s">
        <v>26</v>
      </c>
      <c r="G12" s="15">
        <v>2013</v>
      </c>
      <c r="H12" s="15">
        <v>893</v>
      </c>
      <c r="I12" s="15">
        <v>1</v>
      </c>
      <c r="J12" s="15">
        <v>6</v>
      </c>
      <c r="K12" s="92">
        <v>15</v>
      </c>
    </row>
    <row r="13" spans="2:11">
      <c r="B13" s="92"/>
      <c r="C13" s="91"/>
      <c r="D13" s="91"/>
      <c r="E13" s="91"/>
      <c r="F13" s="91"/>
      <c r="G13" s="15">
        <v>2014</v>
      </c>
      <c r="H13" s="15">
        <v>1427</v>
      </c>
      <c r="I13" s="15" t="s">
        <v>0</v>
      </c>
      <c r="J13" s="15">
        <v>6</v>
      </c>
      <c r="K13" s="92"/>
    </row>
    <row r="14" spans="2:11">
      <c r="B14" s="92"/>
      <c r="C14" s="91"/>
      <c r="D14" s="91"/>
      <c r="E14" s="91"/>
      <c r="F14" s="91"/>
      <c r="G14" s="15">
        <v>2015</v>
      </c>
      <c r="H14" s="15">
        <v>2009</v>
      </c>
      <c r="I14" s="15">
        <v>42</v>
      </c>
      <c r="J14" s="15">
        <v>9</v>
      </c>
      <c r="K14" s="92"/>
    </row>
    <row r="15" spans="2:11">
      <c r="B15" s="92"/>
      <c r="C15" s="91"/>
      <c r="D15" s="91"/>
      <c r="E15" s="91"/>
      <c r="F15" s="91"/>
      <c r="G15" s="15">
        <v>2016</v>
      </c>
      <c r="H15" s="15">
        <v>4620</v>
      </c>
      <c r="I15" s="15">
        <v>9</v>
      </c>
      <c r="J15" s="15">
        <v>16</v>
      </c>
      <c r="K15" s="92"/>
    </row>
    <row r="16" spans="2:11">
      <c r="B16" s="92"/>
      <c r="C16" s="91"/>
      <c r="D16" s="91"/>
      <c r="E16" s="91"/>
      <c r="F16" s="91"/>
      <c r="G16" s="14">
        <v>2017</v>
      </c>
      <c r="H16" s="14">
        <v>1589</v>
      </c>
      <c r="I16" s="14">
        <v>49</v>
      </c>
      <c r="J16" s="14">
        <v>21</v>
      </c>
      <c r="K16" s="92"/>
    </row>
    <row r="17" spans="2:11">
      <c r="B17" s="92"/>
      <c r="C17" s="91"/>
      <c r="D17" s="91"/>
      <c r="E17" s="91"/>
      <c r="F17" s="91"/>
      <c r="G17" s="9" t="s">
        <v>3</v>
      </c>
      <c r="H17" s="9"/>
      <c r="I17" s="9">
        <f>SUM(I12:I16)</f>
        <v>101</v>
      </c>
      <c r="J17" s="9">
        <f>(J12+J13+J14+J15+J16)/5</f>
        <v>11.6</v>
      </c>
      <c r="K17" s="92"/>
    </row>
    <row r="18" spans="2:11">
      <c r="B18" s="92" t="s">
        <v>14</v>
      </c>
      <c r="C18" s="91" t="s">
        <v>19</v>
      </c>
      <c r="D18" s="91">
        <v>40303</v>
      </c>
      <c r="E18" s="91" t="s">
        <v>20</v>
      </c>
      <c r="F18" s="91" t="s">
        <v>27</v>
      </c>
      <c r="G18" s="15">
        <v>2013</v>
      </c>
      <c r="H18" s="15">
        <v>1144</v>
      </c>
      <c r="I18" s="7">
        <v>11</v>
      </c>
      <c r="J18" s="15">
        <v>5</v>
      </c>
      <c r="K18" s="92">
        <v>15</v>
      </c>
    </row>
    <row r="19" spans="2:11">
      <c r="B19" s="92"/>
      <c r="C19" s="91"/>
      <c r="D19" s="91"/>
      <c r="E19" s="91"/>
      <c r="F19" s="91"/>
      <c r="G19" s="15">
        <v>2014</v>
      </c>
      <c r="H19" s="15">
        <v>1432</v>
      </c>
      <c r="I19" s="7">
        <v>33</v>
      </c>
      <c r="J19" s="15">
        <v>7</v>
      </c>
      <c r="K19" s="92"/>
    </row>
    <row r="20" spans="2:11">
      <c r="B20" s="92"/>
      <c r="C20" s="91"/>
      <c r="D20" s="91"/>
      <c r="E20" s="91"/>
      <c r="F20" s="91"/>
      <c r="G20" s="15">
        <v>2015</v>
      </c>
      <c r="H20" s="15">
        <v>1514</v>
      </c>
      <c r="I20" s="8">
        <v>33</v>
      </c>
      <c r="J20" s="15">
        <v>7</v>
      </c>
      <c r="K20" s="92"/>
    </row>
    <row r="21" spans="2:11">
      <c r="B21" s="92"/>
      <c r="C21" s="91"/>
      <c r="D21" s="91"/>
      <c r="E21" s="91"/>
      <c r="F21" s="91"/>
      <c r="G21" s="15">
        <v>2016</v>
      </c>
      <c r="H21" s="15">
        <v>2982</v>
      </c>
      <c r="I21" s="7">
        <v>0</v>
      </c>
      <c r="J21" s="15">
        <v>12</v>
      </c>
      <c r="K21" s="92"/>
    </row>
    <row r="22" spans="2:11">
      <c r="B22" s="92"/>
      <c r="C22" s="91"/>
      <c r="D22" s="91"/>
      <c r="E22" s="91"/>
      <c r="F22" s="91"/>
      <c r="G22" s="14">
        <v>2017</v>
      </c>
      <c r="H22" s="14"/>
      <c r="I22" s="14">
        <v>0</v>
      </c>
      <c r="J22" s="14">
        <v>15</v>
      </c>
      <c r="K22" s="92"/>
    </row>
    <row r="23" spans="2:11">
      <c r="B23" s="92"/>
      <c r="C23" s="91"/>
      <c r="D23" s="91"/>
      <c r="E23" s="91"/>
      <c r="F23" s="91"/>
      <c r="G23" s="9" t="s">
        <v>3</v>
      </c>
      <c r="H23" s="9"/>
      <c r="I23" s="9">
        <f>SUM(I18:I22)</f>
        <v>77</v>
      </c>
      <c r="J23" s="9">
        <f>(J18+J19+J20+J21+J22)/5</f>
        <v>9.1999999999999993</v>
      </c>
      <c r="K23" s="92"/>
    </row>
  </sheetData>
  <mergeCells count="20">
    <mergeCell ref="K12:K17"/>
    <mergeCell ref="K18:K23"/>
    <mergeCell ref="B18:B23"/>
    <mergeCell ref="C18:C23"/>
    <mergeCell ref="D18:D23"/>
    <mergeCell ref="E18:E23"/>
    <mergeCell ref="F18:F23"/>
    <mergeCell ref="B12:B17"/>
    <mergeCell ref="C12:C17"/>
    <mergeCell ref="D12:D17"/>
    <mergeCell ref="E12:E17"/>
    <mergeCell ref="F12:F17"/>
    <mergeCell ref="J1:K1"/>
    <mergeCell ref="B3:K3"/>
    <mergeCell ref="B6:B11"/>
    <mergeCell ref="C6:C11"/>
    <mergeCell ref="D6:D11"/>
    <mergeCell ref="E6:E11"/>
    <mergeCell ref="F6:F11"/>
    <mergeCell ref="K6:K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5:E9"/>
  <sheetViews>
    <sheetView workbookViewId="0">
      <selection activeCell="E31" sqref="E31"/>
    </sheetView>
  </sheetViews>
  <sheetFormatPr defaultRowHeight="15"/>
  <cols>
    <col min="2" max="2" width="12.85546875" customWidth="1"/>
    <col min="3" max="3" width="23.5703125" customWidth="1"/>
    <col min="4" max="4" width="21.85546875" customWidth="1"/>
    <col min="5" max="5" width="26.28515625" customWidth="1"/>
  </cols>
  <sheetData>
    <row r="5" spans="2:5" ht="51" customHeight="1">
      <c r="B5" s="17" t="s">
        <v>63</v>
      </c>
      <c r="C5" s="17" t="s">
        <v>64</v>
      </c>
      <c r="D5" s="17" t="s">
        <v>13</v>
      </c>
      <c r="E5" s="17" t="s">
        <v>14</v>
      </c>
    </row>
    <row r="6" spans="2:5">
      <c r="B6" s="16">
        <v>2013</v>
      </c>
      <c r="C6" s="16">
        <v>332</v>
      </c>
      <c r="D6" s="16">
        <v>17</v>
      </c>
      <c r="E6" s="16">
        <v>33</v>
      </c>
    </row>
    <row r="7" spans="2:5">
      <c r="B7" s="16">
        <v>2014</v>
      </c>
      <c r="C7" s="16">
        <v>611</v>
      </c>
      <c r="D7" s="16">
        <v>76</v>
      </c>
      <c r="E7" s="16">
        <v>122</v>
      </c>
    </row>
    <row r="8" spans="2:5">
      <c r="B8" s="16">
        <v>2015</v>
      </c>
      <c r="C8" s="16">
        <v>768</v>
      </c>
      <c r="D8" s="16">
        <v>117</v>
      </c>
      <c r="E8" s="16">
        <v>306</v>
      </c>
    </row>
    <row r="9" spans="2:5">
      <c r="B9" s="16">
        <v>2016</v>
      </c>
      <c r="C9" s="16">
        <v>852</v>
      </c>
      <c r="D9" s="16">
        <v>253</v>
      </c>
      <c r="E9" s="16">
        <v>476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M137"/>
  <sheetViews>
    <sheetView tabSelected="1" zoomScale="90" zoomScaleNormal="90" workbookViewId="0">
      <selection activeCell="I47" sqref="I47:M47"/>
    </sheetView>
  </sheetViews>
  <sheetFormatPr defaultRowHeight="15"/>
  <cols>
    <col min="1" max="1" width="12.28515625" customWidth="1"/>
    <col min="2" max="2" width="12.5703125" customWidth="1"/>
    <col min="3" max="3" width="10.7109375" customWidth="1"/>
    <col min="4" max="4" width="9.28515625" customWidth="1"/>
    <col min="5" max="5" width="11.42578125" customWidth="1"/>
    <col min="6" max="6" width="8.140625" customWidth="1"/>
    <col min="7" max="7" width="7" customWidth="1"/>
    <col min="8" max="8" width="10.140625" customWidth="1"/>
    <col min="9" max="9" width="8.42578125" customWidth="1"/>
    <col min="10" max="10" width="12.7109375" customWidth="1"/>
    <col min="11" max="11" width="9.85546875" customWidth="1"/>
    <col min="12" max="13" width="11" customWidth="1"/>
  </cols>
  <sheetData>
    <row r="1" spans="1:13" ht="15.75">
      <c r="K1" s="121" t="s">
        <v>226</v>
      </c>
      <c r="L1" s="121"/>
      <c r="M1" s="121"/>
    </row>
    <row r="3" spans="1:13" ht="47.25" customHeight="1">
      <c r="A3" s="145" t="s">
        <v>227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58.5" customHeight="1">
      <c r="A5" s="65" t="s">
        <v>58</v>
      </c>
      <c r="B5" s="65" t="s">
        <v>59</v>
      </c>
      <c r="C5" s="65" t="s">
        <v>16</v>
      </c>
      <c r="D5" s="65" t="s">
        <v>2</v>
      </c>
      <c r="E5" s="65" t="s">
        <v>24</v>
      </c>
      <c r="F5" s="65" t="s">
        <v>6</v>
      </c>
      <c r="G5" s="65" t="s">
        <v>7</v>
      </c>
      <c r="H5" s="65" t="s">
        <v>8</v>
      </c>
      <c r="I5" s="65" t="s">
        <v>11</v>
      </c>
      <c r="J5" s="66" t="s">
        <v>202</v>
      </c>
      <c r="K5" s="65" t="s">
        <v>9</v>
      </c>
      <c r="L5" s="65" t="s">
        <v>10</v>
      </c>
      <c r="M5" s="65" t="s">
        <v>21</v>
      </c>
    </row>
    <row r="6" spans="1:13">
      <c r="A6" s="122" t="s">
        <v>13</v>
      </c>
      <c r="B6" s="123" t="s">
        <v>40</v>
      </c>
      <c r="C6" s="141" t="s">
        <v>34</v>
      </c>
      <c r="D6" s="141">
        <v>39995</v>
      </c>
      <c r="E6" s="141" t="s">
        <v>37</v>
      </c>
      <c r="F6" s="122">
        <v>10</v>
      </c>
      <c r="G6" s="122">
        <v>10</v>
      </c>
      <c r="H6" s="140">
        <v>1</v>
      </c>
      <c r="I6" s="85">
        <v>2013</v>
      </c>
      <c r="J6" s="85">
        <v>1990</v>
      </c>
      <c r="K6" s="85" t="s">
        <v>0</v>
      </c>
      <c r="L6" s="85">
        <v>8</v>
      </c>
      <c r="M6" s="85">
        <v>6</v>
      </c>
    </row>
    <row r="7" spans="1:13">
      <c r="A7" s="122"/>
      <c r="B7" s="123"/>
      <c r="C7" s="141"/>
      <c r="D7" s="141"/>
      <c r="E7" s="141"/>
      <c r="F7" s="122"/>
      <c r="G7" s="122"/>
      <c r="H7" s="140"/>
      <c r="I7" s="85">
        <v>2014</v>
      </c>
      <c r="J7" s="85">
        <v>3787</v>
      </c>
      <c r="K7" s="85" t="s">
        <v>0</v>
      </c>
      <c r="L7" s="85">
        <v>16</v>
      </c>
      <c r="M7" s="85">
        <v>12</v>
      </c>
    </row>
    <row r="8" spans="1:13">
      <c r="A8" s="122"/>
      <c r="B8" s="123"/>
      <c r="C8" s="141"/>
      <c r="D8" s="141"/>
      <c r="E8" s="141"/>
      <c r="F8" s="122"/>
      <c r="G8" s="122"/>
      <c r="H8" s="140"/>
      <c r="I8" s="85">
        <v>2015</v>
      </c>
      <c r="J8" s="85">
        <v>821</v>
      </c>
      <c r="K8" s="85">
        <v>108</v>
      </c>
      <c r="L8" s="85">
        <v>6</v>
      </c>
      <c r="M8" s="85">
        <v>6</v>
      </c>
    </row>
    <row r="9" spans="1:13">
      <c r="A9" s="122"/>
      <c r="B9" s="123"/>
      <c r="C9" s="141"/>
      <c r="D9" s="141"/>
      <c r="E9" s="141"/>
      <c r="F9" s="122"/>
      <c r="G9" s="122"/>
      <c r="H9" s="140"/>
      <c r="I9" s="85">
        <v>2016</v>
      </c>
      <c r="J9" s="85">
        <v>1263</v>
      </c>
      <c r="K9" s="85">
        <v>168</v>
      </c>
      <c r="L9" s="85">
        <v>16</v>
      </c>
      <c r="M9" s="122">
        <v>12</v>
      </c>
    </row>
    <row r="10" spans="1:13">
      <c r="A10" s="122"/>
      <c r="B10" s="123"/>
      <c r="C10" s="141"/>
      <c r="D10" s="141"/>
      <c r="E10" s="141"/>
      <c r="F10" s="122"/>
      <c r="G10" s="122"/>
      <c r="H10" s="140"/>
      <c r="I10" s="85">
        <v>2017</v>
      </c>
      <c r="J10" s="85">
        <v>3296</v>
      </c>
      <c r="K10" s="85">
        <v>35</v>
      </c>
      <c r="L10" s="85">
        <v>26</v>
      </c>
      <c r="M10" s="122"/>
    </row>
    <row r="11" spans="1:13">
      <c r="A11" s="122"/>
      <c r="B11" s="123"/>
      <c r="C11" s="141"/>
      <c r="D11" s="141"/>
      <c r="E11" s="141"/>
      <c r="F11" s="122"/>
      <c r="G11" s="122"/>
      <c r="H11" s="140"/>
      <c r="I11" s="65" t="s">
        <v>3</v>
      </c>
      <c r="J11" s="65">
        <f>SUM(J6:J10)</f>
        <v>11157</v>
      </c>
      <c r="K11" s="65">
        <f>SUM(K8:K10)</f>
        <v>311</v>
      </c>
      <c r="L11" s="89">
        <f>(L6+L7+L8+L9+L10)/5</f>
        <v>14.4</v>
      </c>
      <c r="M11" s="67"/>
    </row>
    <row r="12" spans="1:13" ht="15" customHeight="1">
      <c r="A12" s="122"/>
      <c r="B12" s="123" t="s">
        <v>219</v>
      </c>
      <c r="C12" s="141" t="s">
        <v>35</v>
      </c>
      <c r="D12" s="141">
        <v>41241</v>
      </c>
      <c r="E12" s="141" t="s">
        <v>36</v>
      </c>
      <c r="F12" s="122">
        <v>5</v>
      </c>
      <c r="G12" s="122">
        <v>10</v>
      </c>
      <c r="H12" s="140">
        <v>0.64</v>
      </c>
      <c r="I12" s="85">
        <v>2013</v>
      </c>
      <c r="J12" s="85">
        <v>2225</v>
      </c>
      <c r="K12" s="85" t="s">
        <v>0</v>
      </c>
      <c r="L12" s="85">
        <v>9</v>
      </c>
      <c r="M12" s="122">
        <v>6</v>
      </c>
    </row>
    <row r="13" spans="1:13">
      <c r="A13" s="122"/>
      <c r="B13" s="123"/>
      <c r="C13" s="141"/>
      <c r="D13" s="141"/>
      <c r="E13" s="141"/>
      <c r="F13" s="122"/>
      <c r="G13" s="122"/>
      <c r="H13" s="140"/>
      <c r="I13" s="85">
        <v>2014</v>
      </c>
      <c r="J13" s="85">
        <v>1176</v>
      </c>
      <c r="K13" s="85" t="s">
        <v>0</v>
      </c>
      <c r="L13" s="85">
        <v>5</v>
      </c>
      <c r="M13" s="122"/>
    </row>
    <row r="14" spans="1:13">
      <c r="A14" s="122"/>
      <c r="B14" s="123"/>
      <c r="C14" s="141"/>
      <c r="D14" s="141"/>
      <c r="E14" s="141"/>
      <c r="F14" s="122"/>
      <c r="G14" s="122"/>
      <c r="H14" s="140"/>
      <c r="I14" s="85">
        <v>2015</v>
      </c>
      <c r="J14" s="85">
        <v>4808</v>
      </c>
      <c r="K14" s="85" t="s">
        <v>0</v>
      </c>
      <c r="L14" s="85">
        <v>19</v>
      </c>
      <c r="M14" s="122">
        <v>12</v>
      </c>
    </row>
    <row r="15" spans="1:13">
      <c r="A15" s="122"/>
      <c r="B15" s="123"/>
      <c r="C15" s="141"/>
      <c r="D15" s="141"/>
      <c r="E15" s="141"/>
      <c r="F15" s="122"/>
      <c r="G15" s="122"/>
      <c r="H15" s="140"/>
      <c r="I15" s="85">
        <v>2016</v>
      </c>
      <c r="J15" s="85">
        <v>6779</v>
      </c>
      <c r="K15" s="85" t="s">
        <v>0</v>
      </c>
      <c r="L15" s="85">
        <v>35</v>
      </c>
      <c r="M15" s="122"/>
    </row>
    <row r="16" spans="1:13">
      <c r="A16" s="122"/>
      <c r="B16" s="123"/>
      <c r="C16" s="141"/>
      <c r="D16" s="141"/>
      <c r="E16" s="141"/>
      <c r="F16" s="122"/>
      <c r="G16" s="122"/>
      <c r="H16" s="140"/>
      <c r="I16" s="85">
        <v>2017</v>
      </c>
      <c r="J16" s="85">
        <v>2655</v>
      </c>
      <c r="K16" s="85">
        <v>69</v>
      </c>
      <c r="L16" s="85">
        <v>28</v>
      </c>
      <c r="M16" s="122"/>
    </row>
    <row r="17" spans="1:13">
      <c r="A17" s="122"/>
      <c r="B17" s="123"/>
      <c r="C17" s="141"/>
      <c r="D17" s="141"/>
      <c r="E17" s="141"/>
      <c r="F17" s="122"/>
      <c r="G17" s="122"/>
      <c r="H17" s="140"/>
      <c r="I17" s="65" t="s">
        <v>3</v>
      </c>
      <c r="J17" s="65">
        <f>SUM(J12:J16)</f>
        <v>17643</v>
      </c>
      <c r="K17" s="65">
        <f>SUM(K16)</f>
        <v>69</v>
      </c>
      <c r="L17" s="89">
        <f>(L12+L13+L14+L15+L16)/5</f>
        <v>19.2</v>
      </c>
      <c r="M17" s="67"/>
    </row>
    <row r="18" spans="1:13">
      <c r="A18" s="122" t="s">
        <v>12</v>
      </c>
      <c r="B18" s="122" t="s">
        <v>39</v>
      </c>
      <c r="C18" s="141" t="s">
        <v>38</v>
      </c>
      <c r="D18" s="141">
        <v>39625</v>
      </c>
      <c r="E18" s="141" t="s">
        <v>36</v>
      </c>
      <c r="F18" s="122">
        <v>9</v>
      </c>
      <c r="G18" s="122">
        <v>10</v>
      </c>
      <c r="H18" s="140">
        <v>1</v>
      </c>
      <c r="I18" s="85">
        <v>2013</v>
      </c>
      <c r="J18" s="85">
        <v>3715</v>
      </c>
      <c r="K18" s="85" t="s">
        <v>0</v>
      </c>
      <c r="L18" s="85">
        <v>15</v>
      </c>
      <c r="M18" s="122">
        <v>6</v>
      </c>
    </row>
    <row r="19" spans="1:13">
      <c r="A19" s="122"/>
      <c r="B19" s="122"/>
      <c r="C19" s="141"/>
      <c r="D19" s="141"/>
      <c r="E19" s="141"/>
      <c r="F19" s="122"/>
      <c r="G19" s="122"/>
      <c r="H19" s="140"/>
      <c r="I19" s="85">
        <v>2014</v>
      </c>
      <c r="J19" s="85">
        <v>3099</v>
      </c>
      <c r="K19" s="85" t="s">
        <v>0</v>
      </c>
      <c r="L19" s="85">
        <v>13</v>
      </c>
      <c r="M19" s="122"/>
    </row>
    <row r="20" spans="1:13">
      <c r="A20" s="122"/>
      <c r="B20" s="122"/>
      <c r="C20" s="141"/>
      <c r="D20" s="141"/>
      <c r="E20" s="141"/>
      <c r="F20" s="122"/>
      <c r="G20" s="122"/>
      <c r="H20" s="140"/>
      <c r="I20" s="85">
        <v>2015</v>
      </c>
      <c r="J20" s="85">
        <v>3140</v>
      </c>
      <c r="K20" s="85">
        <v>61</v>
      </c>
      <c r="L20" s="85">
        <v>17</v>
      </c>
      <c r="M20" s="122">
        <v>12</v>
      </c>
    </row>
    <row r="21" spans="1:13">
      <c r="A21" s="122"/>
      <c r="B21" s="122"/>
      <c r="C21" s="141"/>
      <c r="D21" s="141"/>
      <c r="E21" s="141"/>
      <c r="F21" s="122"/>
      <c r="G21" s="122"/>
      <c r="H21" s="140"/>
      <c r="I21" s="85">
        <v>2016</v>
      </c>
      <c r="J21" s="85">
        <v>1479</v>
      </c>
      <c r="K21" s="85">
        <v>179</v>
      </c>
      <c r="L21" s="85">
        <v>22</v>
      </c>
      <c r="M21" s="122"/>
    </row>
    <row r="22" spans="1:13">
      <c r="A22" s="122"/>
      <c r="B22" s="122"/>
      <c r="C22" s="141"/>
      <c r="D22" s="141"/>
      <c r="E22" s="141"/>
      <c r="F22" s="122"/>
      <c r="G22" s="122"/>
      <c r="H22" s="140"/>
      <c r="I22" s="85">
        <v>2017</v>
      </c>
      <c r="J22" s="85">
        <v>2856</v>
      </c>
      <c r="K22" s="85">
        <v>16</v>
      </c>
      <c r="L22" s="85">
        <v>20</v>
      </c>
      <c r="M22" s="122"/>
    </row>
    <row r="23" spans="1:13">
      <c r="A23" s="122"/>
      <c r="B23" s="122"/>
      <c r="C23" s="141"/>
      <c r="D23" s="141"/>
      <c r="E23" s="141"/>
      <c r="F23" s="122"/>
      <c r="G23" s="122"/>
      <c r="H23" s="140"/>
      <c r="I23" s="65" t="s">
        <v>3</v>
      </c>
      <c r="J23" s="65">
        <f>SUM(J18:J22)</f>
        <v>14289</v>
      </c>
      <c r="K23" s="65">
        <f>SUM(K20:K22)</f>
        <v>256</v>
      </c>
      <c r="L23" s="89">
        <f>(L18+L19+L20+L21+L22)/5</f>
        <v>17.399999999999999</v>
      </c>
      <c r="M23" s="67"/>
    </row>
    <row r="24" spans="1:13" ht="15" customHeight="1">
      <c r="A24" s="122" t="s">
        <v>14</v>
      </c>
      <c r="B24" s="122" t="s">
        <v>41</v>
      </c>
      <c r="C24" s="141" t="s">
        <v>42</v>
      </c>
      <c r="D24" s="141">
        <v>41513</v>
      </c>
      <c r="E24" s="142" t="s">
        <v>168</v>
      </c>
      <c r="F24" s="122">
        <v>4.5</v>
      </c>
      <c r="G24" s="122">
        <v>10</v>
      </c>
      <c r="H24" s="140">
        <v>0.56999999999999995</v>
      </c>
      <c r="I24" s="45">
        <v>2013</v>
      </c>
      <c r="J24" s="46">
        <v>1530</v>
      </c>
      <c r="K24" s="46" t="s">
        <v>0</v>
      </c>
      <c r="L24" s="46">
        <v>14</v>
      </c>
      <c r="M24" s="122">
        <v>12</v>
      </c>
    </row>
    <row r="25" spans="1:13">
      <c r="A25" s="122"/>
      <c r="B25" s="122"/>
      <c r="C25" s="141"/>
      <c r="D25" s="141"/>
      <c r="E25" s="142"/>
      <c r="F25" s="122"/>
      <c r="G25" s="122"/>
      <c r="H25" s="140"/>
      <c r="I25" s="45">
        <v>2014</v>
      </c>
      <c r="J25" s="46">
        <v>5143</v>
      </c>
      <c r="K25" s="46" t="s">
        <v>0</v>
      </c>
      <c r="L25" s="46">
        <v>20</v>
      </c>
      <c r="M25" s="122"/>
    </row>
    <row r="26" spans="1:13">
      <c r="A26" s="122"/>
      <c r="B26" s="122"/>
      <c r="C26" s="141"/>
      <c r="D26" s="141"/>
      <c r="E26" s="142"/>
      <c r="F26" s="122"/>
      <c r="G26" s="122"/>
      <c r="H26" s="140"/>
      <c r="I26" s="45">
        <v>2015</v>
      </c>
      <c r="J26" s="46">
        <v>16247</v>
      </c>
      <c r="K26" s="46" t="s">
        <v>0</v>
      </c>
      <c r="L26" s="46">
        <v>56</v>
      </c>
      <c r="M26" s="122"/>
    </row>
    <row r="27" spans="1:13">
      <c r="A27" s="122"/>
      <c r="B27" s="122"/>
      <c r="C27" s="141"/>
      <c r="D27" s="141"/>
      <c r="E27" s="142"/>
      <c r="F27" s="122"/>
      <c r="G27" s="122"/>
      <c r="H27" s="140"/>
      <c r="I27" s="45">
        <v>2016</v>
      </c>
      <c r="J27" s="46">
        <v>10832</v>
      </c>
      <c r="K27" s="46" t="s">
        <v>0</v>
      </c>
      <c r="L27" s="46">
        <v>43</v>
      </c>
      <c r="M27" s="122"/>
    </row>
    <row r="28" spans="1:13">
      <c r="A28" s="122"/>
      <c r="B28" s="122"/>
      <c r="C28" s="141"/>
      <c r="D28" s="141"/>
      <c r="E28" s="142"/>
      <c r="F28" s="122"/>
      <c r="G28" s="122"/>
      <c r="H28" s="140"/>
      <c r="I28" s="45">
        <v>2017</v>
      </c>
      <c r="J28" s="46">
        <v>9189</v>
      </c>
      <c r="K28" s="46">
        <v>73</v>
      </c>
      <c r="L28" s="86">
        <v>54</v>
      </c>
      <c r="M28" s="122"/>
    </row>
    <row r="29" spans="1:13" ht="27" customHeight="1">
      <c r="A29" s="122"/>
      <c r="B29" s="122"/>
      <c r="C29" s="141"/>
      <c r="D29" s="141"/>
      <c r="E29" s="142"/>
      <c r="F29" s="122"/>
      <c r="G29" s="122"/>
      <c r="H29" s="140"/>
      <c r="I29" s="65" t="s">
        <v>3</v>
      </c>
      <c r="J29" s="65">
        <f>SUM(J24:J28)</f>
        <v>42941</v>
      </c>
      <c r="K29" s="65">
        <f>SUM(K24:K28)</f>
        <v>73</v>
      </c>
      <c r="L29" s="89">
        <v>51</v>
      </c>
      <c r="M29" s="67"/>
    </row>
    <row r="30" spans="1:13" ht="15" customHeight="1">
      <c r="A30" s="122" t="s">
        <v>14</v>
      </c>
      <c r="B30" s="123" t="s">
        <v>218</v>
      </c>
      <c r="C30" s="141" t="s">
        <v>44</v>
      </c>
      <c r="D30" s="141">
        <v>39568</v>
      </c>
      <c r="E30" s="141" t="s">
        <v>66</v>
      </c>
      <c r="F30" s="122">
        <v>9</v>
      </c>
      <c r="G30" s="122">
        <v>10</v>
      </c>
      <c r="H30" s="140">
        <v>1</v>
      </c>
      <c r="I30" s="45">
        <v>2013</v>
      </c>
      <c r="J30" s="45">
        <v>6940</v>
      </c>
      <c r="K30" s="46" t="s">
        <v>0</v>
      </c>
      <c r="L30" s="46">
        <v>27</v>
      </c>
      <c r="M30" s="45">
        <v>6</v>
      </c>
    </row>
    <row r="31" spans="1:13">
      <c r="A31" s="122"/>
      <c r="B31" s="123"/>
      <c r="C31" s="141"/>
      <c r="D31" s="141"/>
      <c r="E31" s="141"/>
      <c r="F31" s="122"/>
      <c r="G31" s="122"/>
      <c r="H31" s="140"/>
      <c r="I31" s="45">
        <v>2014</v>
      </c>
      <c r="J31" s="45">
        <v>10213</v>
      </c>
      <c r="K31" s="46" t="s">
        <v>0</v>
      </c>
      <c r="L31" s="46">
        <v>28</v>
      </c>
      <c r="M31" s="122">
        <v>23</v>
      </c>
    </row>
    <row r="32" spans="1:13">
      <c r="A32" s="122"/>
      <c r="B32" s="123"/>
      <c r="C32" s="141"/>
      <c r="D32" s="141"/>
      <c r="E32" s="141"/>
      <c r="F32" s="122"/>
      <c r="G32" s="122"/>
      <c r="H32" s="140"/>
      <c r="I32" s="45">
        <v>2015</v>
      </c>
      <c r="J32" s="45">
        <v>1480</v>
      </c>
      <c r="K32" s="46">
        <v>249</v>
      </c>
      <c r="L32" s="46">
        <v>13</v>
      </c>
      <c r="M32" s="122"/>
    </row>
    <row r="33" spans="1:13">
      <c r="A33" s="122"/>
      <c r="B33" s="123"/>
      <c r="C33" s="141"/>
      <c r="D33" s="141"/>
      <c r="E33" s="141"/>
      <c r="F33" s="122"/>
      <c r="G33" s="122"/>
      <c r="H33" s="140"/>
      <c r="I33" s="45">
        <v>2016</v>
      </c>
      <c r="J33" s="45">
        <v>8211</v>
      </c>
      <c r="K33" s="46">
        <v>91</v>
      </c>
      <c r="L33" s="46">
        <v>30</v>
      </c>
      <c r="M33" s="122"/>
    </row>
    <row r="34" spans="1:13">
      <c r="A34" s="122"/>
      <c r="B34" s="123"/>
      <c r="C34" s="141"/>
      <c r="D34" s="141"/>
      <c r="E34" s="141"/>
      <c r="F34" s="122"/>
      <c r="G34" s="122"/>
      <c r="H34" s="140"/>
      <c r="I34" s="64">
        <v>2017</v>
      </c>
      <c r="J34" s="64">
        <v>2263</v>
      </c>
      <c r="K34" s="64">
        <v>189</v>
      </c>
      <c r="L34" s="87">
        <v>42</v>
      </c>
      <c r="M34" s="124"/>
    </row>
    <row r="35" spans="1:13" ht="14.25" customHeight="1">
      <c r="A35" s="122"/>
      <c r="B35" s="123"/>
      <c r="C35" s="141"/>
      <c r="D35" s="141"/>
      <c r="E35" s="141"/>
      <c r="F35" s="122"/>
      <c r="G35" s="122"/>
      <c r="H35" s="140"/>
      <c r="I35" s="65" t="s">
        <v>3</v>
      </c>
      <c r="J35" s="65">
        <f>SUM(J30:J34)</f>
        <v>29107</v>
      </c>
      <c r="K35" s="65">
        <f>SUM(K32:K34)</f>
        <v>529</v>
      </c>
      <c r="L35" s="89">
        <v>36</v>
      </c>
      <c r="M35" s="67"/>
    </row>
    <row r="36" spans="1:13">
      <c r="A36" s="123" t="s">
        <v>204</v>
      </c>
      <c r="B36" s="123" t="s">
        <v>217</v>
      </c>
      <c r="C36" s="142" t="s">
        <v>56</v>
      </c>
      <c r="D36" s="142">
        <v>39967</v>
      </c>
      <c r="E36" s="142" t="s">
        <v>78</v>
      </c>
      <c r="F36" s="123">
        <v>10</v>
      </c>
      <c r="G36" s="123">
        <v>10</v>
      </c>
      <c r="H36" s="139">
        <v>1</v>
      </c>
      <c r="I36" s="46">
        <v>2013</v>
      </c>
      <c r="J36" s="46">
        <v>1338</v>
      </c>
      <c r="K36" s="46" t="s">
        <v>0</v>
      </c>
      <c r="L36" s="46">
        <v>5</v>
      </c>
      <c r="M36" s="123">
        <v>6</v>
      </c>
    </row>
    <row r="37" spans="1:13">
      <c r="A37" s="123"/>
      <c r="B37" s="123"/>
      <c r="C37" s="142"/>
      <c r="D37" s="142"/>
      <c r="E37" s="142"/>
      <c r="F37" s="123"/>
      <c r="G37" s="123"/>
      <c r="H37" s="139"/>
      <c r="I37" s="46">
        <v>2014</v>
      </c>
      <c r="J37" s="46">
        <v>2455</v>
      </c>
      <c r="K37" s="46" t="s">
        <v>0</v>
      </c>
      <c r="L37" s="46">
        <v>10</v>
      </c>
      <c r="M37" s="123"/>
    </row>
    <row r="38" spans="1:13">
      <c r="A38" s="123"/>
      <c r="B38" s="123"/>
      <c r="C38" s="142"/>
      <c r="D38" s="142"/>
      <c r="E38" s="142"/>
      <c r="F38" s="123"/>
      <c r="G38" s="123"/>
      <c r="H38" s="139"/>
      <c r="I38" s="46">
        <v>2015</v>
      </c>
      <c r="J38" s="46">
        <v>2617</v>
      </c>
      <c r="K38" s="46">
        <v>13</v>
      </c>
      <c r="L38" s="46">
        <v>11</v>
      </c>
      <c r="M38" s="123">
        <v>12</v>
      </c>
    </row>
    <row r="39" spans="1:13">
      <c r="A39" s="123"/>
      <c r="B39" s="123"/>
      <c r="C39" s="142"/>
      <c r="D39" s="142"/>
      <c r="E39" s="142"/>
      <c r="F39" s="123"/>
      <c r="G39" s="123"/>
      <c r="H39" s="139"/>
      <c r="I39" s="46">
        <v>2016</v>
      </c>
      <c r="J39" s="46">
        <v>1744</v>
      </c>
      <c r="K39" s="46">
        <v>146</v>
      </c>
      <c r="L39" s="46">
        <v>17</v>
      </c>
      <c r="M39" s="123"/>
    </row>
    <row r="40" spans="1:13">
      <c r="A40" s="123"/>
      <c r="B40" s="123"/>
      <c r="C40" s="142"/>
      <c r="D40" s="142"/>
      <c r="E40" s="142"/>
      <c r="F40" s="123"/>
      <c r="G40" s="123"/>
      <c r="H40" s="139"/>
      <c r="I40" s="46">
        <v>2017</v>
      </c>
      <c r="J40" s="46">
        <v>1752</v>
      </c>
      <c r="K40" s="46">
        <v>43</v>
      </c>
      <c r="L40" s="46">
        <v>15</v>
      </c>
      <c r="M40" s="123"/>
    </row>
    <row r="41" spans="1:13" ht="13.5" customHeight="1">
      <c r="A41" s="123"/>
      <c r="B41" s="123"/>
      <c r="C41" s="142"/>
      <c r="D41" s="142"/>
      <c r="E41" s="142"/>
      <c r="F41" s="123"/>
      <c r="G41" s="123"/>
      <c r="H41" s="139"/>
      <c r="I41" s="69" t="s">
        <v>3</v>
      </c>
      <c r="J41" s="69">
        <f>SUM(J36:J40)</f>
        <v>9906</v>
      </c>
      <c r="K41" s="69">
        <f>SUM(K38:K40)</f>
        <v>202</v>
      </c>
      <c r="L41" s="89">
        <f>(L36+L37+L38+L39+L40)/5</f>
        <v>11.6</v>
      </c>
      <c r="M41" s="70"/>
    </row>
    <row r="42" spans="1:13">
      <c r="A42" s="122" t="s">
        <v>50</v>
      </c>
      <c r="B42" s="122" t="s">
        <v>220</v>
      </c>
      <c r="C42" s="141" t="s">
        <v>48</v>
      </c>
      <c r="D42" s="141">
        <v>39597</v>
      </c>
      <c r="E42" s="141" t="s">
        <v>71</v>
      </c>
      <c r="F42" s="122">
        <v>10</v>
      </c>
      <c r="G42" s="122">
        <v>10</v>
      </c>
      <c r="H42" s="140">
        <v>1</v>
      </c>
      <c r="I42" s="85">
        <v>2013</v>
      </c>
      <c r="J42" s="85">
        <v>1111</v>
      </c>
      <c r="K42" s="85">
        <v>29</v>
      </c>
      <c r="L42" s="85">
        <v>5</v>
      </c>
      <c r="M42" s="122">
        <v>6</v>
      </c>
    </row>
    <row r="43" spans="1:13">
      <c r="A43" s="122"/>
      <c r="B43" s="122"/>
      <c r="C43" s="141"/>
      <c r="D43" s="141"/>
      <c r="E43" s="141"/>
      <c r="F43" s="122"/>
      <c r="G43" s="122"/>
      <c r="H43" s="140"/>
      <c r="I43" s="85">
        <v>2014</v>
      </c>
      <c r="J43" s="85">
        <v>517</v>
      </c>
      <c r="K43" s="85">
        <v>136</v>
      </c>
      <c r="L43" s="85">
        <v>5</v>
      </c>
      <c r="M43" s="122"/>
    </row>
    <row r="44" spans="1:13">
      <c r="A44" s="122"/>
      <c r="B44" s="122"/>
      <c r="C44" s="141"/>
      <c r="D44" s="141"/>
      <c r="E44" s="141"/>
      <c r="F44" s="122"/>
      <c r="G44" s="122"/>
      <c r="H44" s="140"/>
      <c r="I44" s="85">
        <v>2015</v>
      </c>
      <c r="J44" s="85">
        <v>1164</v>
      </c>
      <c r="K44" s="85">
        <v>40</v>
      </c>
      <c r="L44" s="85">
        <v>6</v>
      </c>
      <c r="M44" s="122"/>
    </row>
    <row r="45" spans="1:13">
      <c r="A45" s="122"/>
      <c r="B45" s="122"/>
      <c r="C45" s="141"/>
      <c r="D45" s="141"/>
      <c r="E45" s="141"/>
      <c r="F45" s="122"/>
      <c r="G45" s="122"/>
      <c r="H45" s="140"/>
      <c r="I45" s="85">
        <v>2016</v>
      </c>
      <c r="J45" s="85">
        <v>1621</v>
      </c>
      <c r="K45" s="85">
        <v>77</v>
      </c>
      <c r="L45" s="85">
        <v>10</v>
      </c>
      <c r="M45" s="122"/>
    </row>
    <row r="46" spans="1:13">
      <c r="A46" s="122"/>
      <c r="B46" s="122"/>
      <c r="C46" s="141"/>
      <c r="D46" s="141"/>
      <c r="E46" s="141"/>
      <c r="F46" s="122"/>
      <c r="G46" s="122"/>
      <c r="H46" s="140"/>
      <c r="I46" s="85">
        <v>2017</v>
      </c>
      <c r="J46" s="85">
        <v>1966</v>
      </c>
      <c r="K46" s="85">
        <v>6</v>
      </c>
      <c r="L46" s="85">
        <v>13</v>
      </c>
      <c r="M46" s="85">
        <v>12</v>
      </c>
    </row>
    <row r="47" spans="1:13" ht="16.5" customHeight="1">
      <c r="A47" s="122"/>
      <c r="B47" s="122"/>
      <c r="C47" s="141"/>
      <c r="D47" s="141"/>
      <c r="E47" s="141"/>
      <c r="F47" s="122"/>
      <c r="G47" s="122"/>
      <c r="H47" s="140"/>
      <c r="I47" s="65" t="s">
        <v>3</v>
      </c>
      <c r="J47" s="65">
        <f>SUM(J42:J46)</f>
        <v>6379</v>
      </c>
      <c r="K47" s="65">
        <f>SUM(K42:K46)</f>
        <v>288</v>
      </c>
      <c r="L47" s="89">
        <f>(L42+L43+L44+L45+L46)/5</f>
        <v>7.8</v>
      </c>
      <c r="M47" s="67"/>
    </row>
    <row r="48" spans="1:13">
      <c r="A48" s="122" t="s">
        <v>54</v>
      </c>
      <c r="B48" s="123" t="s">
        <v>221</v>
      </c>
      <c r="C48" s="141" t="s">
        <v>52</v>
      </c>
      <c r="D48" s="141">
        <v>41462</v>
      </c>
      <c r="E48" s="141" t="s">
        <v>72</v>
      </c>
      <c r="F48" s="123">
        <v>5</v>
      </c>
      <c r="G48" s="123">
        <v>10</v>
      </c>
      <c r="H48" s="139">
        <v>0.66</v>
      </c>
      <c r="I48" s="45">
        <v>2013</v>
      </c>
      <c r="J48" s="45">
        <v>2089</v>
      </c>
      <c r="K48" s="45" t="s">
        <v>0</v>
      </c>
      <c r="L48" s="45">
        <v>12</v>
      </c>
      <c r="M48" s="45">
        <v>12</v>
      </c>
    </row>
    <row r="49" spans="1:13">
      <c r="A49" s="122"/>
      <c r="B49" s="123"/>
      <c r="C49" s="141"/>
      <c r="D49" s="141"/>
      <c r="E49" s="141"/>
      <c r="F49" s="123"/>
      <c r="G49" s="123"/>
      <c r="H49" s="139"/>
      <c r="I49" s="45">
        <v>2014</v>
      </c>
      <c r="J49" s="45">
        <v>4296</v>
      </c>
      <c r="K49" s="45">
        <v>16</v>
      </c>
      <c r="L49" s="45">
        <v>12</v>
      </c>
      <c r="M49" s="122">
        <v>23</v>
      </c>
    </row>
    <row r="50" spans="1:13">
      <c r="A50" s="122"/>
      <c r="B50" s="123"/>
      <c r="C50" s="141"/>
      <c r="D50" s="141"/>
      <c r="E50" s="141"/>
      <c r="F50" s="123"/>
      <c r="G50" s="123"/>
      <c r="H50" s="139"/>
      <c r="I50" s="45">
        <v>2015</v>
      </c>
      <c r="J50" s="45">
        <v>5869</v>
      </c>
      <c r="K50" s="45">
        <v>60</v>
      </c>
      <c r="L50" s="45">
        <v>16</v>
      </c>
      <c r="M50" s="122"/>
    </row>
    <row r="51" spans="1:13">
      <c r="A51" s="122"/>
      <c r="B51" s="123"/>
      <c r="C51" s="141"/>
      <c r="D51" s="141"/>
      <c r="E51" s="141"/>
      <c r="F51" s="123"/>
      <c r="G51" s="123"/>
      <c r="H51" s="139"/>
      <c r="I51" s="45">
        <v>2016</v>
      </c>
      <c r="J51" s="45">
        <v>5295</v>
      </c>
      <c r="K51" s="45">
        <v>109</v>
      </c>
      <c r="L51" s="45">
        <v>21</v>
      </c>
      <c r="M51" s="122"/>
    </row>
    <row r="52" spans="1:13">
      <c r="A52" s="122"/>
      <c r="B52" s="123"/>
      <c r="C52" s="141"/>
      <c r="D52" s="141"/>
      <c r="E52" s="141"/>
      <c r="F52" s="123"/>
      <c r="G52" s="123"/>
      <c r="H52" s="139"/>
      <c r="I52" s="45">
        <v>2017</v>
      </c>
      <c r="J52" s="45">
        <v>5511</v>
      </c>
      <c r="K52" s="45">
        <v>53</v>
      </c>
      <c r="L52" s="45">
        <v>29</v>
      </c>
      <c r="M52" s="122"/>
    </row>
    <row r="53" spans="1:13" ht="22.5" customHeight="1">
      <c r="A53" s="122"/>
      <c r="B53" s="123"/>
      <c r="C53" s="141"/>
      <c r="D53" s="141"/>
      <c r="E53" s="141"/>
      <c r="F53" s="123"/>
      <c r="G53" s="123"/>
      <c r="H53" s="139"/>
      <c r="I53" s="65" t="s">
        <v>3</v>
      </c>
      <c r="J53" s="65">
        <f>SUM(J48:J52)</f>
        <v>23060</v>
      </c>
      <c r="K53" s="65">
        <f>SUM(K48:K52)</f>
        <v>238</v>
      </c>
      <c r="L53" s="89">
        <f>(L48+L49+L50+L51+L52)/5</f>
        <v>18</v>
      </c>
      <c r="M53" s="67"/>
    </row>
    <row r="54" spans="1:13">
      <c r="A54" s="122" t="s">
        <v>130</v>
      </c>
      <c r="B54" s="123" t="s">
        <v>222</v>
      </c>
      <c r="C54" s="141" t="s">
        <v>69</v>
      </c>
      <c r="D54" s="141">
        <v>38777</v>
      </c>
      <c r="E54" s="141" t="s">
        <v>70</v>
      </c>
      <c r="F54" s="123">
        <v>11</v>
      </c>
      <c r="G54" s="123">
        <v>10</v>
      </c>
      <c r="H54" s="139">
        <v>1</v>
      </c>
      <c r="I54" s="45">
        <v>2013</v>
      </c>
      <c r="J54" s="45">
        <v>1990</v>
      </c>
      <c r="K54" s="45">
        <v>131</v>
      </c>
      <c r="L54" s="45">
        <v>17</v>
      </c>
      <c r="M54" s="122">
        <v>12</v>
      </c>
    </row>
    <row r="55" spans="1:13">
      <c r="A55" s="122"/>
      <c r="B55" s="123"/>
      <c r="C55" s="141"/>
      <c r="D55" s="141"/>
      <c r="E55" s="141"/>
      <c r="F55" s="123"/>
      <c r="G55" s="123"/>
      <c r="H55" s="139"/>
      <c r="I55" s="45">
        <v>2014</v>
      </c>
      <c r="J55" s="45">
        <v>2963</v>
      </c>
      <c r="K55" s="45">
        <v>48</v>
      </c>
      <c r="L55" s="45">
        <v>15</v>
      </c>
      <c r="M55" s="122"/>
    </row>
    <row r="56" spans="1:13">
      <c r="A56" s="122"/>
      <c r="B56" s="123"/>
      <c r="C56" s="141"/>
      <c r="D56" s="141"/>
      <c r="E56" s="141"/>
      <c r="F56" s="123"/>
      <c r="G56" s="123"/>
      <c r="H56" s="139"/>
      <c r="I56" s="45">
        <v>2015</v>
      </c>
      <c r="J56" s="45">
        <v>4113</v>
      </c>
      <c r="K56" s="45">
        <v>2</v>
      </c>
      <c r="L56" s="45">
        <v>16</v>
      </c>
      <c r="M56" s="122"/>
    </row>
    <row r="57" spans="1:13">
      <c r="A57" s="122"/>
      <c r="B57" s="123"/>
      <c r="C57" s="141"/>
      <c r="D57" s="141"/>
      <c r="E57" s="141"/>
      <c r="F57" s="123"/>
      <c r="G57" s="123"/>
      <c r="H57" s="139"/>
      <c r="I57" s="45">
        <v>2016</v>
      </c>
      <c r="J57" s="45">
        <v>4223</v>
      </c>
      <c r="K57" s="45">
        <v>181</v>
      </c>
      <c r="L57" s="45">
        <v>23</v>
      </c>
      <c r="M57" s="122">
        <v>23</v>
      </c>
    </row>
    <row r="58" spans="1:13">
      <c r="A58" s="122"/>
      <c r="B58" s="123"/>
      <c r="C58" s="141"/>
      <c r="D58" s="141"/>
      <c r="E58" s="141"/>
      <c r="F58" s="123"/>
      <c r="G58" s="123"/>
      <c r="H58" s="139"/>
      <c r="I58" s="45">
        <v>2017</v>
      </c>
      <c r="J58" s="45">
        <v>0</v>
      </c>
      <c r="K58" s="45">
        <v>243</v>
      </c>
      <c r="L58" s="45" t="s">
        <v>0</v>
      </c>
      <c r="M58" s="122"/>
    </row>
    <row r="59" spans="1:13">
      <c r="A59" s="122"/>
      <c r="B59" s="123"/>
      <c r="C59" s="141"/>
      <c r="D59" s="141"/>
      <c r="E59" s="141"/>
      <c r="F59" s="123"/>
      <c r="G59" s="123"/>
      <c r="H59" s="139"/>
      <c r="I59" s="65" t="s">
        <v>3</v>
      </c>
      <c r="J59" s="65">
        <f>SUM(J54:J58)</f>
        <v>13289</v>
      </c>
      <c r="K59" s="65">
        <f>SUM(K54:K58)</f>
        <v>605</v>
      </c>
      <c r="L59" s="89">
        <f>(L54+L55+L56+L57)/4</f>
        <v>17.75</v>
      </c>
      <c r="M59" s="67"/>
    </row>
    <row r="60" spans="1:13" ht="15" customHeight="1">
      <c r="A60" s="123" t="s">
        <v>74</v>
      </c>
      <c r="B60" s="123" t="s">
        <v>75</v>
      </c>
      <c r="C60" s="142" t="s">
        <v>76</v>
      </c>
      <c r="D60" s="142">
        <v>41204</v>
      </c>
      <c r="E60" s="142" t="s">
        <v>77</v>
      </c>
      <c r="F60" s="123">
        <v>5</v>
      </c>
      <c r="G60" s="123">
        <v>10</v>
      </c>
      <c r="H60" s="139">
        <v>0.67</v>
      </c>
      <c r="I60" s="46">
        <v>2013</v>
      </c>
      <c r="J60" s="123" t="s">
        <v>82</v>
      </c>
      <c r="K60" s="123"/>
      <c r="L60" s="123"/>
      <c r="M60" s="123"/>
    </row>
    <row r="61" spans="1:13">
      <c r="A61" s="123"/>
      <c r="B61" s="123"/>
      <c r="C61" s="142"/>
      <c r="D61" s="142"/>
      <c r="E61" s="142"/>
      <c r="F61" s="123"/>
      <c r="G61" s="123"/>
      <c r="H61" s="139"/>
      <c r="I61" s="46">
        <v>2014</v>
      </c>
      <c r="J61" s="123"/>
      <c r="K61" s="123"/>
      <c r="L61" s="123"/>
      <c r="M61" s="123"/>
    </row>
    <row r="62" spans="1:13">
      <c r="A62" s="123"/>
      <c r="B62" s="123"/>
      <c r="C62" s="142"/>
      <c r="D62" s="142"/>
      <c r="E62" s="142"/>
      <c r="F62" s="123"/>
      <c r="G62" s="123"/>
      <c r="H62" s="139"/>
      <c r="I62" s="46">
        <v>2015</v>
      </c>
      <c r="J62" s="46">
        <v>1338</v>
      </c>
      <c r="K62" s="46">
        <v>31</v>
      </c>
      <c r="L62" s="46">
        <v>6</v>
      </c>
      <c r="M62" s="46">
        <v>6</v>
      </c>
    </row>
    <row r="63" spans="1:13">
      <c r="A63" s="123"/>
      <c r="B63" s="123"/>
      <c r="C63" s="142"/>
      <c r="D63" s="142"/>
      <c r="E63" s="142"/>
      <c r="F63" s="123"/>
      <c r="G63" s="123"/>
      <c r="H63" s="139"/>
      <c r="I63" s="46">
        <v>2016</v>
      </c>
      <c r="J63" s="46">
        <v>6996</v>
      </c>
      <c r="K63" s="46">
        <v>62</v>
      </c>
      <c r="L63" s="46">
        <v>23</v>
      </c>
      <c r="M63" s="123">
        <v>23</v>
      </c>
    </row>
    <row r="64" spans="1:13">
      <c r="A64" s="123"/>
      <c r="B64" s="123"/>
      <c r="C64" s="142"/>
      <c r="D64" s="142"/>
      <c r="E64" s="142"/>
      <c r="F64" s="123"/>
      <c r="G64" s="123"/>
      <c r="H64" s="139"/>
      <c r="I64" s="46">
        <v>2017</v>
      </c>
      <c r="J64" s="46">
        <v>5343</v>
      </c>
      <c r="K64" s="46">
        <v>16</v>
      </c>
      <c r="L64" s="46">
        <v>24</v>
      </c>
      <c r="M64" s="123"/>
    </row>
    <row r="65" spans="1:13">
      <c r="A65" s="123"/>
      <c r="B65" s="123"/>
      <c r="C65" s="142"/>
      <c r="D65" s="142"/>
      <c r="E65" s="142"/>
      <c r="F65" s="123"/>
      <c r="G65" s="123"/>
      <c r="H65" s="139"/>
      <c r="I65" s="69" t="s">
        <v>3</v>
      </c>
      <c r="J65" s="69">
        <f>SUM(J62:J64)</f>
        <v>13677</v>
      </c>
      <c r="K65" s="69">
        <f>SUM(K60:K64)</f>
        <v>109</v>
      </c>
      <c r="L65" s="90">
        <v>24</v>
      </c>
      <c r="M65" s="70"/>
    </row>
    <row r="66" spans="1:13" ht="36" customHeight="1">
      <c r="A66" s="123" t="s">
        <v>74</v>
      </c>
      <c r="B66" s="127" t="s">
        <v>223</v>
      </c>
      <c r="C66" s="129" t="s">
        <v>224</v>
      </c>
      <c r="D66" s="129">
        <v>39794</v>
      </c>
      <c r="E66" s="129"/>
      <c r="F66" s="127">
        <v>10</v>
      </c>
      <c r="G66" s="127">
        <v>10</v>
      </c>
      <c r="H66" s="131">
        <v>1</v>
      </c>
      <c r="I66" s="133" t="s">
        <v>225</v>
      </c>
      <c r="J66" s="134"/>
      <c r="K66" s="134"/>
      <c r="L66" s="134"/>
      <c r="M66" s="135"/>
    </row>
    <row r="67" spans="1:13" ht="40.5" customHeight="1">
      <c r="A67" s="123"/>
      <c r="B67" s="128"/>
      <c r="C67" s="130"/>
      <c r="D67" s="130"/>
      <c r="E67" s="130"/>
      <c r="F67" s="128"/>
      <c r="G67" s="128"/>
      <c r="H67" s="132"/>
      <c r="I67" s="136"/>
      <c r="J67" s="137"/>
      <c r="K67" s="137"/>
      <c r="L67" s="137"/>
      <c r="M67" s="138"/>
    </row>
    <row r="68" spans="1:13" ht="15" customHeight="1">
      <c r="A68" s="124" t="s">
        <v>80</v>
      </c>
      <c r="B68" s="123" t="s">
        <v>47</v>
      </c>
      <c r="C68" s="141" t="s">
        <v>81</v>
      </c>
      <c r="D68" s="141">
        <v>40208</v>
      </c>
      <c r="E68" s="141" t="s">
        <v>84</v>
      </c>
      <c r="F68" s="123">
        <v>8</v>
      </c>
      <c r="G68" s="123">
        <v>10</v>
      </c>
      <c r="H68" s="139">
        <v>1</v>
      </c>
      <c r="I68" s="45">
        <v>2013</v>
      </c>
      <c r="J68" s="122" t="s">
        <v>83</v>
      </c>
      <c r="K68" s="122"/>
      <c r="L68" s="122"/>
      <c r="M68" s="122"/>
    </row>
    <row r="69" spans="1:13">
      <c r="A69" s="125"/>
      <c r="B69" s="123"/>
      <c r="C69" s="141"/>
      <c r="D69" s="141"/>
      <c r="E69" s="141"/>
      <c r="F69" s="123"/>
      <c r="G69" s="123"/>
      <c r="H69" s="139"/>
      <c r="I69" s="45">
        <v>2014</v>
      </c>
      <c r="J69" s="45">
        <v>2664</v>
      </c>
      <c r="K69" s="45" t="s">
        <v>0</v>
      </c>
      <c r="L69" s="45">
        <v>12</v>
      </c>
      <c r="M69" s="122">
        <v>6</v>
      </c>
    </row>
    <row r="70" spans="1:13">
      <c r="A70" s="125"/>
      <c r="B70" s="123"/>
      <c r="C70" s="141"/>
      <c r="D70" s="141"/>
      <c r="E70" s="141"/>
      <c r="F70" s="123"/>
      <c r="G70" s="123"/>
      <c r="H70" s="139"/>
      <c r="I70" s="45">
        <v>2015</v>
      </c>
      <c r="J70" s="45">
        <v>1194</v>
      </c>
      <c r="K70" s="45">
        <v>125</v>
      </c>
      <c r="L70" s="45">
        <v>16</v>
      </c>
      <c r="M70" s="122"/>
    </row>
    <row r="71" spans="1:13">
      <c r="A71" s="125"/>
      <c r="B71" s="123"/>
      <c r="C71" s="141"/>
      <c r="D71" s="141"/>
      <c r="E71" s="141"/>
      <c r="F71" s="123"/>
      <c r="G71" s="123"/>
      <c r="H71" s="139"/>
      <c r="I71" s="45">
        <v>2016</v>
      </c>
      <c r="J71" s="45">
        <v>4623</v>
      </c>
      <c r="K71" s="20">
        <v>2</v>
      </c>
      <c r="L71" s="45">
        <v>21</v>
      </c>
      <c r="M71" s="122">
        <v>12</v>
      </c>
    </row>
    <row r="72" spans="1:13">
      <c r="A72" s="125"/>
      <c r="B72" s="123"/>
      <c r="C72" s="141"/>
      <c r="D72" s="141"/>
      <c r="E72" s="141"/>
      <c r="F72" s="123"/>
      <c r="G72" s="123"/>
      <c r="H72" s="139"/>
      <c r="I72" s="45">
        <v>2017</v>
      </c>
      <c r="J72" s="45">
        <v>3158</v>
      </c>
      <c r="K72" s="45" t="s">
        <v>0</v>
      </c>
      <c r="L72" s="45">
        <v>19</v>
      </c>
      <c r="M72" s="122"/>
    </row>
    <row r="73" spans="1:13" ht="15" customHeight="1">
      <c r="A73" s="125"/>
      <c r="B73" s="123"/>
      <c r="C73" s="141"/>
      <c r="D73" s="141"/>
      <c r="E73" s="141"/>
      <c r="F73" s="123"/>
      <c r="G73" s="123"/>
      <c r="H73" s="139"/>
      <c r="I73" s="65" t="s">
        <v>3</v>
      </c>
      <c r="J73" s="65">
        <f>SUM(J69:J72)</f>
        <v>11639</v>
      </c>
      <c r="K73" s="65">
        <f>SUM(K68:K72)</f>
        <v>127</v>
      </c>
      <c r="L73" s="65">
        <v>20</v>
      </c>
      <c r="M73" s="67"/>
    </row>
    <row r="74" spans="1:13" ht="15" customHeight="1">
      <c r="A74" s="125"/>
      <c r="B74" s="122" t="s">
        <v>86</v>
      </c>
      <c r="C74" s="141" t="s">
        <v>85</v>
      </c>
      <c r="D74" s="141">
        <v>40354</v>
      </c>
      <c r="E74" s="141" t="s">
        <v>84</v>
      </c>
      <c r="F74" s="123">
        <v>7</v>
      </c>
      <c r="G74" s="123">
        <v>10</v>
      </c>
      <c r="H74" s="139">
        <v>1</v>
      </c>
      <c r="I74" s="45">
        <v>2013</v>
      </c>
      <c r="J74" s="45">
        <v>5371</v>
      </c>
      <c r="K74" s="45" t="s">
        <v>0</v>
      </c>
      <c r="L74" s="45">
        <v>22</v>
      </c>
      <c r="M74" s="122">
        <v>6</v>
      </c>
    </row>
    <row r="75" spans="1:13">
      <c r="A75" s="125"/>
      <c r="B75" s="122"/>
      <c r="C75" s="141"/>
      <c r="D75" s="141"/>
      <c r="E75" s="141"/>
      <c r="F75" s="123"/>
      <c r="G75" s="123"/>
      <c r="H75" s="139"/>
      <c r="I75" s="45">
        <v>2014</v>
      </c>
      <c r="J75" s="45">
        <v>3300</v>
      </c>
      <c r="K75" s="45" t="s">
        <v>0</v>
      </c>
      <c r="L75" s="45">
        <v>13</v>
      </c>
      <c r="M75" s="122"/>
    </row>
    <row r="76" spans="1:13">
      <c r="A76" s="125"/>
      <c r="B76" s="122"/>
      <c r="C76" s="141"/>
      <c r="D76" s="141"/>
      <c r="E76" s="141"/>
      <c r="F76" s="123"/>
      <c r="G76" s="123"/>
      <c r="H76" s="139"/>
      <c r="I76" s="45">
        <v>2015</v>
      </c>
      <c r="J76" s="45">
        <v>4101</v>
      </c>
      <c r="K76" s="45" t="s">
        <v>0</v>
      </c>
      <c r="L76" s="45">
        <v>17</v>
      </c>
      <c r="M76" s="122"/>
    </row>
    <row r="77" spans="1:13">
      <c r="A77" s="125"/>
      <c r="B77" s="122"/>
      <c r="C77" s="141"/>
      <c r="D77" s="141"/>
      <c r="E77" s="141"/>
      <c r="F77" s="123"/>
      <c r="G77" s="123"/>
      <c r="H77" s="139"/>
      <c r="I77" s="45">
        <v>2016</v>
      </c>
      <c r="J77" s="45">
        <v>3085</v>
      </c>
      <c r="K77" s="45">
        <v>96</v>
      </c>
      <c r="L77" s="45">
        <v>20</v>
      </c>
      <c r="M77" s="122">
        <v>12</v>
      </c>
    </row>
    <row r="78" spans="1:13">
      <c r="A78" s="125"/>
      <c r="B78" s="122"/>
      <c r="C78" s="141"/>
      <c r="D78" s="141"/>
      <c r="E78" s="141"/>
      <c r="F78" s="123"/>
      <c r="G78" s="123"/>
      <c r="H78" s="139"/>
      <c r="I78" s="45">
        <v>2017</v>
      </c>
      <c r="J78" s="45">
        <v>3177</v>
      </c>
      <c r="K78" s="45" t="s">
        <v>0</v>
      </c>
      <c r="L78" s="45">
        <v>20</v>
      </c>
      <c r="M78" s="122"/>
    </row>
    <row r="79" spans="1:13">
      <c r="A79" s="126"/>
      <c r="B79" s="122"/>
      <c r="C79" s="141"/>
      <c r="D79" s="141"/>
      <c r="E79" s="141"/>
      <c r="F79" s="123"/>
      <c r="G79" s="123"/>
      <c r="H79" s="139"/>
      <c r="I79" s="65" t="s">
        <v>3</v>
      </c>
      <c r="J79" s="65">
        <f>SUM(J74:J78)</f>
        <v>19034</v>
      </c>
      <c r="K79" s="65">
        <f>SUM(K74:K78)</f>
        <v>96</v>
      </c>
      <c r="L79" s="89">
        <v>20</v>
      </c>
      <c r="M79" s="67"/>
    </row>
    <row r="80" spans="1:13" ht="15" customHeight="1">
      <c r="A80" s="122" t="s">
        <v>169</v>
      </c>
      <c r="B80" s="123" t="s">
        <v>228</v>
      </c>
      <c r="C80" s="141" t="s">
        <v>89</v>
      </c>
      <c r="D80" s="141">
        <v>40100</v>
      </c>
      <c r="E80" s="141" t="s">
        <v>90</v>
      </c>
      <c r="F80" s="123">
        <v>8</v>
      </c>
      <c r="G80" s="123">
        <v>10</v>
      </c>
      <c r="H80" s="139">
        <v>1</v>
      </c>
      <c r="I80" s="45">
        <v>2013</v>
      </c>
      <c r="J80" s="61">
        <v>625</v>
      </c>
      <c r="K80" s="21">
        <v>0</v>
      </c>
      <c r="L80" s="45">
        <v>2</v>
      </c>
      <c r="M80" s="122">
        <v>12</v>
      </c>
    </row>
    <row r="81" spans="1:13">
      <c r="A81" s="122"/>
      <c r="B81" s="123"/>
      <c r="C81" s="141"/>
      <c r="D81" s="141"/>
      <c r="E81" s="141"/>
      <c r="F81" s="123"/>
      <c r="G81" s="123"/>
      <c r="H81" s="139"/>
      <c r="I81" s="45">
        <v>2014</v>
      </c>
      <c r="J81" s="61">
        <v>0</v>
      </c>
      <c r="K81" s="21">
        <v>247</v>
      </c>
      <c r="L81" s="79">
        <v>0</v>
      </c>
      <c r="M81" s="122"/>
    </row>
    <row r="82" spans="1:13">
      <c r="A82" s="122"/>
      <c r="B82" s="123"/>
      <c r="C82" s="141"/>
      <c r="D82" s="141"/>
      <c r="E82" s="141"/>
      <c r="F82" s="123"/>
      <c r="G82" s="123"/>
      <c r="H82" s="139"/>
      <c r="I82" s="45">
        <v>2015</v>
      </c>
      <c r="J82" s="61">
        <v>20</v>
      </c>
      <c r="K82" s="21">
        <v>243</v>
      </c>
      <c r="L82" s="45">
        <v>5</v>
      </c>
      <c r="M82" s="122"/>
    </row>
    <row r="83" spans="1:13">
      <c r="A83" s="122"/>
      <c r="B83" s="123"/>
      <c r="C83" s="141"/>
      <c r="D83" s="141"/>
      <c r="E83" s="141"/>
      <c r="F83" s="123"/>
      <c r="G83" s="123"/>
      <c r="H83" s="139"/>
      <c r="I83" s="45">
        <v>2016</v>
      </c>
      <c r="J83" s="61">
        <v>1348</v>
      </c>
      <c r="K83" s="22">
        <v>0</v>
      </c>
      <c r="L83" s="45">
        <v>5</v>
      </c>
      <c r="M83" s="122"/>
    </row>
    <row r="84" spans="1:13">
      <c r="A84" s="122"/>
      <c r="B84" s="123"/>
      <c r="C84" s="141"/>
      <c r="D84" s="141"/>
      <c r="E84" s="141"/>
      <c r="F84" s="123"/>
      <c r="G84" s="123"/>
      <c r="H84" s="139"/>
      <c r="I84" s="45">
        <v>2017</v>
      </c>
      <c r="J84" s="61">
        <v>941</v>
      </c>
      <c r="K84" s="45">
        <v>4</v>
      </c>
      <c r="L84" s="45">
        <v>9</v>
      </c>
      <c r="M84" s="122"/>
    </row>
    <row r="85" spans="1:13">
      <c r="A85" s="122"/>
      <c r="B85" s="123"/>
      <c r="C85" s="141"/>
      <c r="D85" s="141"/>
      <c r="E85" s="141"/>
      <c r="F85" s="123"/>
      <c r="G85" s="123"/>
      <c r="H85" s="139"/>
      <c r="I85" s="65" t="s">
        <v>3</v>
      </c>
      <c r="J85" s="65">
        <f>SUM(J80:J84)</f>
        <v>2934</v>
      </c>
      <c r="K85" s="65">
        <f>SUM(K80:K84)</f>
        <v>494</v>
      </c>
      <c r="L85" s="89">
        <f>(L80+L81+L82+L83+L84)/5</f>
        <v>4.2</v>
      </c>
      <c r="M85" s="67"/>
    </row>
    <row r="86" spans="1:13" ht="15" customHeight="1">
      <c r="A86" s="122" t="s">
        <v>91</v>
      </c>
      <c r="B86" s="123" t="s">
        <v>47</v>
      </c>
      <c r="C86" s="141" t="s">
        <v>92</v>
      </c>
      <c r="D86" s="141">
        <v>39640</v>
      </c>
      <c r="E86" s="141" t="s">
        <v>214</v>
      </c>
      <c r="F86" s="122">
        <v>9</v>
      </c>
      <c r="G86" s="122">
        <v>10</v>
      </c>
      <c r="H86" s="140">
        <v>1</v>
      </c>
      <c r="I86" s="45">
        <v>2013</v>
      </c>
      <c r="J86" s="23">
        <v>2715</v>
      </c>
      <c r="K86" s="46" t="s">
        <v>0</v>
      </c>
      <c r="L86" s="24">
        <v>12.340909090909092</v>
      </c>
      <c r="M86" s="122">
        <v>6</v>
      </c>
    </row>
    <row r="87" spans="1:13">
      <c r="A87" s="122"/>
      <c r="B87" s="123"/>
      <c r="C87" s="141"/>
      <c r="D87" s="141"/>
      <c r="E87" s="141"/>
      <c r="F87" s="122"/>
      <c r="G87" s="122"/>
      <c r="H87" s="140"/>
      <c r="I87" s="45">
        <v>2014</v>
      </c>
      <c r="J87" s="23">
        <v>2389</v>
      </c>
      <c r="K87" s="46">
        <v>5</v>
      </c>
      <c r="L87" s="24">
        <v>9.8719008264462804</v>
      </c>
      <c r="M87" s="122"/>
    </row>
    <row r="88" spans="1:13">
      <c r="A88" s="122"/>
      <c r="B88" s="123"/>
      <c r="C88" s="141"/>
      <c r="D88" s="141"/>
      <c r="E88" s="141"/>
      <c r="F88" s="122"/>
      <c r="G88" s="122"/>
      <c r="H88" s="140"/>
      <c r="I88" s="45">
        <v>2015</v>
      </c>
      <c r="J88" s="23">
        <v>2760</v>
      </c>
      <c r="K88" s="46" t="s">
        <v>0</v>
      </c>
      <c r="L88" s="24">
        <v>11.174089068825911</v>
      </c>
      <c r="M88" s="122"/>
    </row>
    <row r="89" spans="1:13">
      <c r="A89" s="122"/>
      <c r="B89" s="123"/>
      <c r="C89" s="141"/>
      <c r="D89" s="141"/>
      <c r="E89" s="141"/>
      <c r="F89" s="122"/>
      <c r="G89" s="122"/>
      <c r="H89" s="140"/>
      <c r="I89" s="45">
        <v>2016</v>
      </c>
      <c r="J89" s="23">
        <v>4723</v>
      </c>
      <c r="K89" s="46" t="s">
        <v>0</v>
      </c>
      <c r="L89" s="24">
        <v>19.121457489878541</v>
      </c>
      <c r="M89" s="122">
        <v>12</v>
      </c>
    </row>
    <row r="90" spans="1:13">
      <c r="A90" s="122"/>
      <c r="B90" s="123"/>
      <c r="C90" s="141"/>
      <c r="D90" s="141"/>
      <c r="E90" s="141"/>
      <c r="F90" s="122"/>
      <c r="G90" s="122"/>
      <c r="H90" s="140"/>
      <c r="I90" s="45">
        <v>2017</v>
      </c>
      <c r="J90" s="23">
        <v>3199</v>
      </c>
      <c r="K90" s="46">
        <v>6</v>
      </c>
      <c r="L90" s="46">
        <v>21</v>
      </c>
      <c r="M90" s="122"/>
    </row>
    <row r="91" spans="1:13">
      <c r="A91" s="122"/>
      <c r="B91" s="123"/>
      <c r="C91" s="141"/>
      <c r="D91" s="141"/>
      <c r="E91" s="141"/>
      <c r="F91" s="122"/>
      <c r="G91" s="122"/>
      <c r="H91" s="140"/>
      <c r="I91" s="65" t="s">
        <v>3</v>
      </c>
      <c r="J91" s="65">
        <f>SUM(J86:J90)</f>
        <v>15786</v>
      </c>
      <c r="K91" s="65">
        <f>SUM(K86:K90)</f>
        <v>11</v>
      </c>
      <c r="L91" s="89">
        <v>18</v>
      </c>
      <c r="M91" s="67"/>
    </row>
    <row r="92" spans="1:13" ht="15" customHeight="1">
      <c r="A92" s="122"/>
      <c r="B92" s="123" t="s">
        <v>94</v>
      </c>
      <c r="C92" s="141" t="s">
        <v>93</v>
      </c>
      <c r="D92" s="141">
        <v>41584</v>
      </c>
      <c r="E92" s="141" t="s">
        <v>95</v>
      </c>
      <c r="F92" s="122">
        <v>4.5</v>
      </c>
      <c r="G92" s="122">
        <v>10</v>
      </c>
      <c r="H92" s="140">
        <v>0.45</v>
      </c>
      <c r="I92" s="45">
        <v>2013</v>
      </c>
      <c r="J92" s="23">
        <v>1084</v>
      </c>
      <c r="K92" s="23">
        <v>26</v>
      </c>
      <c r="L92" s="24">
        <v>4.9049773755656112</v>
      </c>
      <c r="M92" s="122">
        <v>6</v>
      </c>
    </row>
    <row r="93" spans="1:13">
      <c r="A93" s="122"/>
      <c r="B93" s="123"/>
      <c r="C93" s="141"/>
      <c r="D93" s="141"/>
      <c r="E93" s="141"/>
      <c r="F93" s="122"/>
      <c r="G93" s="122"/>
      <c r="H93" s="140"/>
      <c r="I93" s="45">
        <v>2014</v>
      </c>
      <c r="J93" s="23">
        <v>1210</v>
      </c>
      <c r="K93" s="23">
        <v>21</v>
      </c>
      <c r="L93" s="24">
        <v>5.3539823008849554</v>
      </c>
      <c r="M93" s="122"/>
    </row>
    <row r="94" spans="1:13">
      <c r="A94" s="122"/>
      <c r="B94" s="123"/>
      <c r="C94" s="141"/>
      <c r="D94" s="141"/>
      <c r="E94" s="141"/>
      <c r="F94" s="122"/>
      <c r="G94" s="122"/>
      <c r="H94" s="140"/>
      <c r="I94" s="45">
        <v>2015</v>
      </c>
      <c r="J94" s="62">
        <v>2500</v>
      </c>
      <c r="K94" s="25">
        <v>10</v>
      </c>
      <c r="L94" s="26">
        <v>5.9831223628691985</v>
      </c>
      <c r="M94" s="122"/>
    </row>
    <row r="95" spans="1:13">
      <c r="A95" s="122"/>
      <c r="B95" s="123"/>
      <c r="C95" s="141"/>
      <c r="D95" s="141"/>
      <c r="E95" s="141"/>
      <c r="F95" s="122"/>
      <c r="G95" s="122"/>
      <c r="H95" s="140"/>
      <c r="I95" s="45">
        <v>2016</v>
      </c>
      <c r="J95" s="25">
        <v>7957</v>
      </c>
      <c r="K95" s="25">
        <v>15</v>
      </c>
      <c r="L95" s="26">
        <v>22.669515669515668</v>
      </c>
      <c r="M95" s="122">
        <v>23</v>
      </c>
    </row>
    <row r="96" spans="1:13">
      <c r="A96" s="122"/>
      <c r="B96" s="123"/>
      <c r="C96" s="141"/>
      <c r="D96" s="141"/>
      <c r="E96" s="141"/>
      <c r="F96" s="122"/>
      <c r="G96" s="122"/>
      <c r="H96" s="140"/>
      <c r="I96" s="45">
        <v>2017</v>
      </c>
      <c r="J96" s="45">
        <v>5466</v>
      </c>
      <c r="K96" s="45">
        <v>11</v>
      </c>
      <c r="L96" s="45">
        <v>24</v>
      </c>
      <c r="M96" s="122"/>
    </row>
    <row r="97" spans="1:13">
      <c r="A97" s="122"/>
      <c r="B97" s="123"/>
      <c r="C97" s="141"/>
      <c r="D97" s="141"/>
      <c r="E97" s="141"/>
      <c r="F97" s="122"/>
      <c r="G97" s="122"/>
      <c r="H97" s="140"/>
      <c r="I97" s="65" t="s">
        <v>3</v>
      </c>
      <c r="J97" s="65">
        <f>SUM(J92:J96)</f>
        <v>18217</v>
      </c>
      <c r="K97" s="65">
        <f>SUM(K94:K96)</f>
        <v>36</v>
      </c>
      <c r="L97" s="89">
        <v>20</v>
      </c>
      <c r="M97" s="67"/>
    </row>
    <row r="98" spans="1:13" ht="15" customHeight="1">
      <c r="A98" s="122" t="s">
        <v>96</v>
      </c>
      <c r="B98" s="123" t="s">
        <v>94</v>
      </c>
      <c r="C98" s="142" t="s">
        <v>97</v>
      </c>
      <c r="D98" s="142">
        <v>41393</v>
      </c>
      <c r="E98" s="142" t="s">
        <v>28</v>
      </c>
      <c r="F98" s="123">
        <v>4.5</v>
      </c>
      <c r="G98" s="123">
        <v>10</v>
      </c>
      <c r="H98" s="139">
        <v>0.39</v>
      </c>
      <c r="I98" s="46">
        <v>2013</v>
      </c>
      <c r="J98" s="25">
        <v>1634</v>
      </c>
      <c r="K98" s="25" t="s">
        <v>0</v>
      </c>
      <c r="L98" s="26">
        <v>4.4767123287671229</v>
      </c>
      <c r="M98" s="123">
        <v>23</v>
      </c>
    </row>
    <row r="99" spans="1:13">
      <c r="A99" s="122"/>
      <c r="B99" s="123"/>
      <c r="C99" s="142"/>
      <c r="D99" s="142"/>
      <c r="E99" s="142"/>
      <c r="F99" s="123"/>
      <c r="G99" s="123"/>
      <c r="H99" s="139"/>
      <c r="I99" s="46">
        <v>2014</v>
      </c>
      <c r="J99" s="27">
        <v>3197</v>
      </c>
      <c r="K99" s="25" t="s">
        <v>0</v>
      </c>
      <c r="L99" s="26">
        <v>8.7589041095890412</v>
      </c>
      <c r="M99" s="123"/>
    </row>
    <row r="100" spans="1:13">
      <c r="A100" s="122"/>
      <c r="B100" s="123"/>
      <c r="C100" s="142"/>
      <c r="D100" s="142"/>
      <c r="E100" s="142"/>
      <c r="F100" s="123"/>
      <c r="G100" s="123"/>
      <c r="H100" s="139"/>
      <c r="I100" s="46">
        <v>2015</v>
      </c>
      <c r="J100" s="25">
        <v>3211</v>
      </c>
      <c r="K100" s="25" t="s">
        <v>0</v>
      </c>
      <c r="L100" s="26">
        <v>8.7972602739726025</v>
      </c>
      <c r="M100" s="123"/>
    </row>
    <row r="101" spans="1:13">
      <c r="A101" s="122"/>
      <c r="B101" s="123"/>
      <c r="C101" s="142"/>
      <c r="D101" s="142"/>
      <c r="E101" s="142"/>
      <c r="F101" s="123"/>
      <c r="G101" s="123"/>
      <c r="H101" s="139"/>
      <c r="I101" s="46">
        <v>2016</v>
      </c>
      <c r="J101" s="28">
        <v>5551</v>
      </c>
      <c r="K101" s="29" t="s">
        <v>0</v>
      </c>
      <c r="L101" s="26">
        <v>15.166666666666666</v>
      </c>
      <c r="M101" s="123"/>
    </row>
    <row r="102" spans="1:13">
      <c r="A102" s="122"/>
      <c r="B102" s="123"/>
      <c r="C102" s="142"/>
      <c r="D102" s="142"/>
      <c r="E102" s="142"/>
      <c r="F102" s="123"/>
      <c r="G102" s="123"/>
      <c r="H102" s="139"/>
      <c r="I102" s="46">
        <v>2017</v>
      </c>
      <c r="J102" s="46">
        <v>5093</v>
      </c>
      <c r="K102" s="46" t="s">
        <v>0</v>
      </c>
      <c r="L102" s="46">
        <v>21</v>
      </c>
      <c r="M102" s="123"/>
    </row>
    <row r="103" spans="1:13">
      <c r="A103" s="122"/>
      <c r="B103" s="123"/>
      <c r="C103" s="142"/>
      <c r="D103" s="142"/>
      <c r="E103" s="142"/>
      <c r="F103" s="123"/>
      <c r="G103" s="123"/>
      <c r="H103" s="139"/>
      <c r="I103" s="69" t="s">
        <v>3</v>
      </c>
      <c r="J103" s="69">
        <f>SUM(J98:J102)</f>
        <v>18686</v>
      </c>
      <c r="K103" s="69">
        <f>SUM(K98:K102)</f>
        <v>0</v>
      </c>
      <c r="L103" s="89">
        <f>(L98+L99+L100+L101+L102)/5</f>
        <v>11.639908675799086</v>
      </c>
      <c r="M103" s="70"/>
    </row>
    <row r="104" spans="1:13">
      <c r="A104" s="122" t="s">
        <v>208</v>
      </c>
      <c r="B104" s="123" t="s">
        <v>94</v>
      </c>
      <c r="C104" s="142" t="s">
        <v>100</v>
      </c>
      <c r="D104" s="144">
        <v>2012</v>
      </c>
      <c r="E104" s="142" t="s">
        <v>28</v>
      </c>
      <c r="F104" s="123">
        <v>5</v>
      </c>
      <c r="G104" s="123">
        <v>10</v>
      </c>
      <c r="H104" s="139">
        <v>0.69</v>
      </c>
      <c r="I104" s="46">
        <v>2013</v>
      </c>
      <c r="J104" s="143" t="s">
        <v>101</v>
      </c>
      <c r="K104" s="143"/>
      <c r="L104" s="143"/>
      <c r="M104" s="123">
        <v>23</v>
      </c>
    </row>
    <row r="105" spans="1:13">
      <c r="A105" s="122"/>
      <c r="B105" s="123"/>
      <c r="C105" s="142"/>
      <c r="D105" s="144"/>
      <c r="E105" s="142"/>
      <c r="F105" s="123"/>
      <c r="G105" s="123"/>
      <c r="H105" s="139"/>
      <c r="I105" s="46">
        <v>2014</v>
      </c>
      <c r="J105" s="143"/>
      <c r="K105" s="143"/>
      <c r="L105" s="143"/>
      <c r="M105" s="123"/>
    </row>
    <row r="106" spans="1:13">
      <c r="A106" s="122"/>
      <c r="B106" s="123"/>
      <c r="C106" s="142"/>
      <c r="D106" s="144"/>
      <c r="E106" s="142"/>
      <c r="F106" s="123"/>
      <c r="G106" s="123"/>
      <c r="H106" s="139"/>
      <c r="I106" s="46">
        <v>2015</v>
      </c>
      <c r="J106" s="143"/>
      <c r="K106" s="143"/>
      <c r="L106" s="143"/>
      <c r="M106" s="123"/>
    </row>
    <row r="107" spans="1:13">
      <c r="A107" s="122"/>
      <c r="B107" s="123"/>
      <c r="C107" s="142"/>
      <c r="D107" s="144"/>
      <c r="E107" s="142"/>
      <c r="F107" s="123"/>
      <c r="G107" s="123"/>
      <c r="H107" s="139"/>
      <c r="I107" s="46">
        <v>2016</v>
      </c>
      <c r="J107" s="28">
        <v>1228</v>
      </c>
      <c r="K107" s="29" t="s">
        <v>0</v>
      </c>
      <c r="L107" s="26">
        <v>8</v>
      </c>
      <c r="M107" s="123"/>
    </row>
    <row r="108" spans="1:13">
      <c r="A108" s="122"/>
      <c r="B108" s="123"/>
      <c r="C108" s="142"/>
      <c r="D108" s="144"/>
      <c r="E108" s="142"/>
      <c r="F108" s="123"/>
      <c r="G108" s="123"/>
      <c r="H108" s="139"/>
      <c r="I108" s="46">
        <v>2017</v>
      </c>
      <c r="J108" s="46">
        <v>4420</v>
      </c>
      <c r="K108" s="46" t="s">
        <v>0</v>
      </c>
      <c r="L108" s="46">
        <v>18</v>
      </c>
      <c r="M108" s="123"/>
    </row>
    <row r="109" spans="1:13" ht="15" customHeight="1">
      <c r="A109" s="122"/>
      <c r="B109" s="123"/>
      <c r="C109" s="142"/>
      <c r="D109" s="144"/>
      <c r="E109" s="142"/>
      <c r="F109" s="123"/>
      <c r="G109" s="123"/>
      <c r="H109" s="139"/>
      <c r="I109" s="69" t="s">
        <v>3</v>
      </c>
      <c r="J109" s="69">
        <f>SUM(J104:J108)</f>
        <v>5648</v>
      </c>
      <c r="K109" s="69">
        <f>SUM(K104:K108)</f>
        <v>0</v>
      </c>
      <c r="L109" s="69">
        <f>(L107+L108)/2</f>
        <v>13</v>
      </c>
      <c r="M109" s="70"/>
    </row>
    <row r="110" spans="1:13" ht="15" customHeight="1">
      <c r="A110" s="122" t="s">
        <v>99</v>
      </c>
      <c r="B110" s="123" t="s">
        <v>94</v>
      </c>
      <c r="C110" s="141" t="s">
        <v>102</v>
      </c>
      <c r="D110" s="141">
        <v>39622</v>
      </c>
      <c r="E110" s="141" t="s">
        <v>104</v>
      </c>
      <c r="F110" s="122">
        <v>10</v>
      </c>
      <c r="G110" s="122">
        <v>10</v>
      </c>
      <c r="H110" s="140">
        <v>1</v>
      </c>
      <c r="I110" s="45">
        <v>2013</v>
      </c>
      <c r="J110" s="23">
        <v>2587</v>
      </c>
      <c r="K110" s="23">
        <v>85</v>
      </c>
      <c r="L110" s="23">
        <v>16</v>
      </c>
      <c r="M110" s="122">
        <v>6</v>
      </c>
    </row>
    <row r="111" spans="1:13">
      <c r="A111" s="122"/>
      <c r="B111" s="123"/>
      <c r="C111" s="141"/>
      <c r="D111" s="141"/>
      <c r="E111" s="141"/>
      <c r="F111" s="122"/>
      <c r="G111" s="122"/>
      <c r="H111" s="140"/>
      <c r="I111" s="45">
        <v>2014</v>
      </c>
      <c r="J111" s="23">
        <v>3245</v>
      </c>
      <c r="K111" s="23" t="s">
        <v>0</v>
      </c>
      <c r="L111" s="23">
        <v>13</v>
      </c>
      <c r="M111" s="122"/>
    </row>
    <row r="112" spans="1:13">
      <c r="A112" s="122"/>
      <c r="B112" s="123"/>
      <c r="C112" s="141"/>
      <c r="D112" s="141"/>
      <c r="E112" s="141"/>
      <c r="F112" s="122"/>
      <c r="G112" s="122"/>
      <c r="H112" s="140"/>
      <c r="I112" s="45">
        <v>2015</v>
      </c>
      <c r="J112" s="23">
        <v>2810</v>
      </c>
      <c r="K112" s="23" t="s">
        <v>0</v>
      </c>
      <c r="L112" s="23">
        <v>11</v>
      </c>
      <c r="M112" s="122">
        <v>12</v>
      </c>
    </row>
    <row r="113" spans="1:13">
      <c r="A113" s="122"/>
      <c r="B113" s="123"/>
      <c r="C113" s="141"/>
      <c r="D113" s="141"/>
      <c r="E113" s="141"/>
      <c r="F113" s="122"/>
      <c r="G113" s="122"/>
      <c r="H113" s="140"/>
      <c r="I113" s="45">
        <v>2016</v>
      </c>
      <c r="J113" s="30">
        <v>3288</v>
      </c>
      <c r="K113" s="30">
        <v>44</v>
      </c>
      <c r="L113" s="30">
        <v>16</v>
      </c>
      <c r="M113" s="122"/>
    </row>
    <row r="114" spans="1:13">
      <c r="A114" s="122"/>
      <c r="B114" s="123"/>
      <c r="C114" s="141"/>
      <c r="D114" s="141"/>
      <c r="E114" s="141"/>
      <c r="F114" s="122"/>
      <c r="G114" s="122"/>
      <c r="H114" s="140"/>
      <c r="I114" s="45">
        <v>2017</v>
      </c>
      <c r="J114" s="46">
        <v>3982</v>
      </c>
      <c r="K114" s="46">
        <v>23</v>
      </c>
      <c r="L114" s="46">
        <v>28</v>
      </c>
      <c r="M114" s="122"/>
    </row>
    <row r="115" spans="1:13">
      <c r="A115" s="122"/>
      <c r="B115" s="123"/>
      <c r="C115" s="141"/>
      <c r="D115" s="141"/>
      <c r="E115" s="141"/>
      <c r="F115" s="122"/>
      <c r="G115" s="122"/>
      <c r="H115" s="140"/>
      <c r="I115" s="65" t="s">
        <v>3</v>
      </c>
      <c r="J115" s="65">
        <f>SUM(J110:J114)</f>
        <v>15912</v>
      </c>
      <c r="K115" s="65">
        <f>SUM(K110:K114)</f>
        <v>152</v>
      </c>
      <c r="L115" s="89">
        <f>(L110+L111+L112+L113+L114)/5</f>
        <v>16.8</v>
      </c>
      <c r="M115" s="67"/>
    </row>
    <row r="116" spans="1:13" ht="28.5" customHeight="1">
      <c r="A116" s="122"/>
      <c r="B116" s="122" t="s">
        <v>229</v>
      </c>
      <c r="C116" s="141" t="s">
        <v>103</v>
      </c>
      <c r="D116" s="141">
        <v>41473</v>
      </c>
      <c r="E116" s="141" t="s">
        <v>28</v>
      </c>
      <c r="F116" s="122">
        <v>9</v>
      </c>
      <c r="G116" s="122">
        <v>10</v>
      </c>
      <c r="H116" s="140">
        <v>0.54</v>
      </c>
      <c r="I116" s="45">
        <v>2013</v>
      </c>
      <c r="J116" s="122" t="s">
        <v>105</v>
      </c>
      <c r="K116" s="122"/>
      <c r="L116" s="122"/>
      <c r="M116" s="45"/>
    </row>
    <row r="117" spans="1:13" ht="15" customHeight="1">
      <c r="A117" s="122"/>
      <c r="B117" s="122"/>
      <c r="C117" s="141"/>
      <c r="D117" s="141"/>
      <c r="E117" s="141"/>
      <c r="F117" s="122"/>
      <c r="G117" s="122"/>
      <c r="H117" s="140"/>
      <c r="I117" s="45">
        <v>2014</v>
      </c>
      <c r="J117" s="23">
        <v>5085</v>
      </c>
      <c r="K117" s="46" t="s">
        <v>0</v>
      </c>
      <c r="L117" s="23">
        <v>14</v>
      </c>
      <c r="M117" s="122">
        <v>23</v>
      </c>
    </row>
    <row r="118" spans="1:13">
      <c r="A118" s="122"/>
      <c r="B118" s="122"/>
      <c r="C118" s="141"/>
      <c r="D118" s="141"/>
      <c r="E118" s="141"/>
      <c r="F118" s="122"/>
      <c r="G118" s="122"/>
      <c r="H118" s="140"/>
      <c r="I118" s="45">
        <v>2015</v>
      </c>
      <c r="J118" s="23">
        <v>8057</v>
      </c>
      <c r="K118" s="46" t="s">
        <v>0</v>
      </c>
      <c r="L118" s="23">
        <v>22</v>
      </c>
      <c r="M118" s="122"/>
    </row>
    <row r="119" spans="1:13">
      <c r="A119" s="122"/>
      <c r="B119" s="122"/>
      <c r="C119" s="141"/>
      <c r="D119" s="141"/>
      <c r="E119" s="141"/>
      <c r="F119" s="122"/>
      <c r="G119" s="122"/>
      <c r="H119" s="140"/>
      <c r="I119" s="45">
        <v>2016</v>
      </c>
      <c r="J119" s="30">
        <v>8840</v>
      </c>
      <c r="K119" s="30">
        <v>10</v>
      </c>
      <c r="L119" s="30">
        <v>25</v>
      </c>
      <c r="M119" s="122"/>
    </row>
    <row r="120" spans="1:13">
      <c r="A120" s="122"/>
      <c r="B120" s="122"/>
      <c r="C120" s="141"/>
      <c r="D120" s="141"/>
      <c r="E120" s="141"/>
      <c r="F120" s="122"/>
      <c r="G120" s="122"/>
      <c r="H120" s="140"/>
      <c r="I120" s="45">
        <v>2017</v>
      </c>
      <c r="J120" s="45">
        <v>7001</v>
      </c>
      <c r="K120" s="45" t="s">
        <v>0</v>
      </c>
      <c r="L120" s="45">
        <v>13</v>
      </c>
      <c r="M120" s="122"/>
    </row>
    <row r="121" spans="1:13">
      <c r="A121" s="122"/>
      <c r="B121" s="122"/>
      <c r="C121" s="141"/>
      <c r="D121" s="141"/>
      <c r="E121" s="141"/>
      <c r="F121" s="122"/>
      <c r="G121" s="122"/>
      <c r="H121" s="140"/>
      <c r="I121" s="65" t="s">
        <v>3</v>
      </c>
      <c r="J121" s="65">
        <f>SUM(J116:J120)</f>
        <v>28983</v>
      </c>
      <c r="K121" s="65">
        <f>SUM(K118:K120)</f>
        <v>10</v>
      </c>
      <c r="L121" s="65">
        <v>20</v>
      </c>
      <c r="M121" s="67"/>
    </row>
    <row r="122" spans="1:13" ht="15" customHeight="1">
      <c r="A122" s="122" t="s">
        <v>129</v>
      </c>
      <c r="B122" s="122" t="s">
        <v>73</v>
      </c>
      <c r="C122" s="142" t="s">
        <v>107</v>
      </c>
      <c r="D122" s="142">
        <v>41254</v>
      </c>
      <c r="E122" s="142" t="s">
        <v>108</v>
      </c>
      <c r="F122" s="123">
        <v>4.5</v>
      </c>
      <c r="G122" s="123">
        <v>10</v>
      </c>
      <c r="H122" s="139">
        <v>0.64</v>
      </c>
      <c r="I122" s="46">
        <v>2013</v>
      </c>
      <c r="J122" s="48">
        <v>715</v>
      </c>
      <c r="K122" s="48"/>
      <c r="L122" s="49">
        <v>3</v>
      </c>
      <c r="M122" s="123">
        <v>6</v>
      </c>
    </row>
    <row r="123" spans="1:13">
      <c r="A123" s="122"/>
      <c r="B123" s="122"/>
      <c r="C123" s="142"/>
      <c r="D123" s="142"/>
      <c r="E123" s="142"/>
      <c r="F123" s="123"/>
      <c r="G123" s="123"/>
      <c r="H123" s="139"/>
      <c r="I123" s="46">
        <v>2014</v>
      </c>
      <c r="J123" s="27">
        <v>1093</v>
      </c>
      <c r="K123" s="25" t="s">
        <v>0</v>
      </c>
      <c r="L123" s="26">
        <v>4</v>
      </c>
      <c r="M123" s="123"/>
    </row>
    <row r="124" spans="1:13">
      <c r="A124" s="122"/>
      <c r="B124" s="122"/>
      <c r="C124" s="142"/>
      <c r="D124" s="142"/>
      <c r="E124" s="142"/>
      <c r="F124" s="123"/>
      <c r="G124" s="123"/>
      <c r="H124" s="139"/>
      <c r="I124" s="46">
        <v>2015</v>
      </c>
      <c r="J124" s="25">
        <v>1579</v>
      </c>
      <c r="K124" s="25">
        <v>47</v>
      </c>
      <c r="L124" s="26">
        <v>8</v>
      </c>
      <c r="M124" s="123"/>
    </row>
    <row r="125" spans="1:13">
      <c r="A125" s="122"/>
      <c r="B125" s="122"/>
      <c r="C125" s="142"/>
      <c r="D125" s="142"/>
      <c r="E125" s="142"/>
      <c r="F125" s="123"/>
      <c r="G125" s="123"/>
      <c r="H125" s="139"/>
      <c r="I125" s="46">
        <v>2016</v>
      </c>
      <c r="J125" s="28">
        <v>3023</v>
      </c>
      <c r="K125" s="29" t="s">
        <v>0</v>
      </c>
      <c r="L125" s="26">
        <v>12</v>
      </c>
      <c r="M125" s="123">
        <v>12</v>
      </c>
    </row>
    <row r="126" spans="1:13">
      <c r="A126" s="122"/>
      <c r="B126" s="122"/>
      <c r="C126" s="142"/>
      <c r="D126" s="142"/>
      <c r="E126" s="142"/>
      <c r="F126" s="123"/>
      <c r="G126" s="123"/>
      <c r="H126" s="139"/>
      <c r="I126" s="46">
        <v>2017</v>
      </c>
      <c r="J126" s="46">
        <v>2021</v>
      </c>
      <c r="K126" s="46">
        <v>8</v>
      </c>
      <c r="L126" s="46">
        <v>21</v>
      </c>
      <c r="M126" s="123"/>
    </row>
    <row r="127" spans="1:13">
      <c r="A127" s="122"/>
      <c r="B127" s="122"/>
      <c r="C127" s="142"/>
      <c r="D127" s="142"/>
      <c r="E127" s="142"/>
      <c r="F127" s="123"/>
      <c r="G127" s="123"/>
      <c r="H127" s="139"/>
      <c r="I127" s="69" t="s">
        <v>3</v>
      </c>
      <c r="J127" s="69">
        <f>SUM(J122:J126)</f>
        <v>8431</v>
      </c>
      <c r="K127" s="69">
        <f>SUM(K122:K126)</f>
        <v>55</v>
      </c>
      <c r="L127" s="89">
        <v>15</v>
      </c>
      <c r="M127" s="70"/>
    </row>
    <row r="130" spans="3:9">
      <c r="C130" s="57"/>
      <c r="D130" s="58"/>
      <c r="E130" s="58"/>
      <c r="F130" s="58"/>
      <c r="G130" s="58"/>
      <c r="H130" s="58"/>
      <c r="I130" s="58"/>
    </row>
    <row r="131" spans="3:9">
      <c r="C131" s="57"/>
      <c r="D131" s="58"/>
      <c r="E131" s="58"/>
      <c r="F131" s="58"/>
      <c r="G131" s="58"/>
      <c r="H131" s="58"/>
      <c r="I131" s="58"/>
    </row>
    <row r="132" spans="3:9">
      <c r="C132" s="57"/>
      <c r="D132" s="58"/>
      <c r="E132" s="58"/>
      <c r="F132" s="58"/>
      <c r="G132" s="58"/>
      <c r="H132" s="58"/>
      <c r="I132" s="58"/>
    </row>
    <row r="133" spans="3:9">
      <c r="C133" s="57"/>
      <c r="D133" s="58"/>
      <c r="E133" s="58"/>
      <c r="F133" s="58"/>
      <c r="G133" s="58"/>
      <c r="H133" s="58"/>
      <c r="I133" s="58"/>
    </row>
    <row r="134" spans="3:9">
      <c r="C134" s="57"/>
      <c r="D134" s="58"/>
      <c r="E134" s="58"/>
      <c r="F134" s="58"/>
      <c r="G134" s="58"/>
      <c r="H134" s="58"/>
      <c r="I134" s="58"/>
    </row>
    <row r="135" spans="3:9">
      <c r="C135" s="57"/>
      <c r="D135" s="58"/>
      <c r="E135" s="58"/>
      <c r="F135" s="58"/>
      <c r="G135" s="58"/>
      <c r="H135" s="58"/>
      <c r="I135" s="58"/>
    </row>
    <row r="136" spans="3:9">
      <c r="C136" s="59"/>
      <c r="D136" s="58"/>
      <c r="E136" s="58"/>
      <c r="F136" s="58"/>
      <c r="G136" s="58"/>
      <c r="H136" s="58"/>
      <c r="I136" s="58"/>
    </row>
    <row r="137" spans="3:9">
      <c r="C137" s="59"/>
      <c r="D137" s="58"/>
      <c r="E137" s="58"/>
      <c r="F137" s="58"/>
      <c r="G137" s="58"/>
      <c r="H137" s="58"/>
      <c r="I137" s="58"/>
    </row>
  </sheetData>
  <mergeCells count="201">
    <mergeCell ref="M86:M88"/>
    <mergeCell ref="M89:M90"/>
    <mergeCell ref="M92:M94"/>
    <mergeCell ref="M95:M96"/>
    <mergeCell ref="G86:G91"/>
    <mergeCell ref="H86:H91"/>
    <mergeCell ref="B92:B97"/>
    <mergeCell ref="C92:C97"/>
    <mergeCell ref="D92:D97"/>
    <mergeCell ref="E92:E97"/>
    <mergeCell ref="F92:F97"/>
    <mergeCell ref="G92:G97"/>
    <mergeCell ref="H92:H97"/>
    <mergeCell ref="A86:A97"/>
    <mergeCell ref="B86:B91"/>
    <mergeCell ref="C86:C91"/>
    <mergeCell ref="D86:D91"/>
    <mergeCell ref="E86:E91"/>
    <mergeCell ref="F86:F91"/>
    <mergeCell ref="F80:F85"/>
    <mergeCell ref="G80:G85"/>
    <mergeCell ref="H80:H85"/>
    <mergeCell ref="M80:M84"/>
    <mergeCell ref="G74:G79"/>
    <mergeCell ref="H74:H79"/>
    <mergeCell ref="M74:M76"/>
    <mergeCell ref="M77:M78"/>
    <mergeCell ref="A80:A85"/>
    <mergeCell ref="B80:B85"/>
    <mergeCell ref="C80:C85"/>
    <mergeCell ref="D80:D85"/>
    <mergeCell ref="E80:E85"/>
    <mergeCell ref="B74:B79"/>
    <mergeCell ref="C74:C79"/>
    <mergeCell ref="D74:D79"/>
    <mergeCell ref="E74:E79"/>
    <mergeCell ref="F74:F79"/>
    <mergeCell ref="H68:H73"/>
    <mergeCell ref="J68:M68"/>
    <mergeCell ref="M69:M70"/>
    <mergeCell ref="M71:M72"/>
    <mergeCell ref="B68:B73"/>
    <mergeCell ref="C68:C73"/>
    <mergeCell ref="D68:D73"/>
    <mergeCell ref="J60:M61"/>
    <mergeCell ref="M63:M64"/>
    <mergeCell ref="E68:E73"/>
    <mergeCell ref="F68:F73"/>
    <mergeCell ref="G68:G73"/>
    <mergeCell ref="A48:A53"/>
    <mergeCell ref="B48:B53"/>
    <mergeCell ref="C48:C53"/>
    <mergeCell ref="D48:D53"/>
    <mergeCell ref="E48:E53"/>
    <mergeCell ref="F48:F53"/>
    <mergeCell ref="G48:G53"/>
    <mergeCell ref="H48:H53"/>
    <mergeCell ref="B60:B65"/>
    <mergeCell ref="C60:C65"/>
    <mergeCell ref="D60:D65"/>
    <mergeCell ref="E60:E65"/>
    <mergeCell ref="F60:F65"/>
    <mergeCell ref="G60:G65"/>
    <mergeCell ref="A54:A59"/>
    <mergeCell ref="B54:B59"/>
    <mergeCell ref="C54:C59"/>
    <mergeCell ref="D54:D59"/>
    <mergeCell ref="E54:E59"/>
    <mergeCell ref="F54:F59"/>
    <mergeCell ref="G54:G59"/>
    <mergeCell ref="H54:H59"/>
    <mergeCell ref="H60:H65"/>
    <mergeCell ref="A42:A47"/>
    <mergeCell ref="B42:B47"/>
    <mergeCell ref="C42:C47"/>
    <mergeCell ref="D42:D47"/>
    <mergeCell ref="E42:E47"/>
    <mergeCell ref="F42:F47"/>
    <mergeCell ref="A36:A41"/>
    <mergeCell ref="B36:B41"/>
    <mergeCell ref="C36:C41"/>
    <mergeCell ref="D36:D41"/>
    <mergeCell ref="E36:E41"/>
    <mergeCell ref="F36:F41"/>
    <mergeCell ref="B30:B35"/>
    <mergeCell ref="C30:C35"/>
    <mergeCell ref="D30:D35"/>
    <mergeCell ref="E30:E35"/>
    <mergeCell ref="F30:F35"/>
    <mergeCell ref="G30:G35"/>
    <mergeCell ref="H30:H35"/>
    <mergeCell ref="M31:M34"/>
    <mergeCell ref="A18:A23"/>
    <mergeCell ref="B18:B23"/>
    <mergeCell ref="C18:C23"/>
    <mergeCell ref="D18:D23"/>
    <mergeCell ref="H18:H23"/>
    <mergeCell ref="M18:M19"/>
    <mergeCell ref="M20:M22"/>
    <mergeCell ref="B24:B29"/>
    <mergeCell ref="C24:C29"/>
    <mergeCell ref="D24:D29"/>
    <mergeCell ref="E24:E29"/>
    <mergeCell ref="F24:F29"/>
    <mergeCell ref="G24:G29"/>
    <mergeCell ref="H24:H29"/>
    <mergeCell ref="M24:M28"/>
    <mergeCell ref="E18:E23"/>
    <mergeCell ref="F18:F23"/>
    <mergeCell ref="G18:G23"/>
    <mergeCell ref="B12:B17"/>
    <mergeCell ref="C12:C17"/>
    <mergeCell ref="D12:D17"/>
    <mergeCell ref="E12:E17"/>
    <mergeCell ref="F12:F17"/>
    <mergeCell ref="G12:G17"/>
    <mergeCell ref="A3:M3"/>
    <mergeCell ref="A6:A17"/>
    <mergeCell ref="B6:B11"/>
    <mergeCell ref="C6:C11"/>
    <mergeCell ref="D6:D11"/>
    <mergeCell ref="E6:E11"/>
    <mergeCell ref="F6:F11"/>
    <mergeCell ref="G6:G11"/>
    <mergeCell ref="H6:H11"/>
    <mergeCell ref="M9:M10"/>
    <mergeCell ref="H12:H17"/>
    <mergeCell ref="M12:M13"/>
    <mergeCell ref="M14:M16"/>
    <mergeCell ref="E104:E109"/>
    <mergeCell ref="F104:F109"/>
    <mergeCell ref="G104:G109"/>
    <mergeCell ref="H104:H109"/>
    <mergeCell ref="M104:M108"/>
    <mergeCell ref="J104:L106"/>
    <mergeCell ref="A98:A103"/>
    <mergeCell ref="B98:B103"/>
    <mergeCell ref="C98:C103"/>
    <mergeCell ref="D98:D103"/>
    <mergeCell ref="E98:E103"/>
    <mergeCell ref="F98:F103"/>
    <mergeCell ref="G98:G103"/>
    <mergeCell ref="H98:H103"/>
    <mergeCell ref="M98:M102"/>
    <mergeCell ref="A104:A109"/>
    <mergeCell ref="B104:B109"/>
    <mergeCell ref="C104:C109"/>
    <mergeCell ref="D104:D109"/>
    <mergeCell ref="A122:A127"/>
    <mergeCell ref="B122:B127"/>
    <mergeCell ref="C122:C127"/>
    <mergeCell ref="D122:D127"/>
    <mergeCell ref="E122:E127"/>
    <mergeCell ref="F122:F127"/>
    <mergeCell ref="G122:G127"/>
    <mergeCell ref="H122:H127"/>
    <mergeCell ref="A110:A121"/>
    <mergeCell ref="B110:B115"/>
    <mergeCell ref="C110:C115"/>
    <mergeCell ref="D110:D115"/>
    <mergeCell ref="E110:E115"/>
    <mergeCell ref="F110:F115"/>
    <mergeCell ref="G110:G115"/>
    <mergeCell ref="H110:H115"/>
    <mergeCell ref="B116:B121"/>
    <mergeCell ref="C116:C121"/>
    <mergeCell ref="M122:M124"/>
    <mergeCell ref="M125:M126"/>
    <mergeCell ref="D116:D121"/>
    <mergeCell ref="E116:E121"/>
    <mergeCell ref="F116:F121"/>
    <mergeCell ref="G116:G121"/>
    <mergeCell ref="H116:H121"/>
    <mergeCell ref="M110:M111"/>
    <mergeCell ref="M112:M114"/>
    <mergeCell ref="J116:L116"/>
    <mergeCell ref="M117:M120"/>
    <mergeCell ref="K1:M1"/>
    <mergeCell ref="A24:A29"/>
    <mergeCell ref="A30:A35"/>
    <mergeCell ref="A60:A65"/>
    <mergeCell ref="A66:A67"/>
    <mergeCell ref="A68:A79"/>
    <mergeCell ref="B66:B67"/>
    <mergeCell ref="C66:C67"/>
    <mergeCell ref="D66:D67"/>
    <mergeCell ref="H66:H67"/>
    <mergeCell ref="G66:G67"/>
    <mergeCell ref="F66:F67"/>
    <mergeCell ref="E66:E67"/>
    <mergeCell ref="I66:M67"/>
    <mergeCell ref="M49:M52"/>
    <mergeCell ref="G36:G41"/>
    <mergeCell ref="H36:H41"/>
    <mergeCell ref="M36:M37"/>
    <mergeCell ref="M38:M40"/>
    <mergeCell ref="G42:G47"/>
    <mergeCell ref="H42:H47"/>
    <mergeCell ref="M42:M45"/>
    <mergeCell ref="M54:M56"/>
    <mergeCell ref="M57:M58"/>
  </mergeCells>
  <pageMargins left="0.51181102362204722" right="0" top="0.62992125984251968" bottom="0.35433070866141736" header="0.31496062992125984" footer="0.31496062992125984"/>
  <pageSetup paperSize="9" orientation="landscape" r:id="rId1"/>
  <headerFooter differentFirst="1">
    <oddHeader xml:space="preserve">&amp;C&amp;P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1:G24"/>
  <sheetViews>
    <sheetView topLeftCell="A4" workbookViewId="0">
      <selection activeCell="C14" sqref="C14"/>
    </sheetView>
  </sheetViews>
  <sheetFormatPr defaultRowHeight="15"/>
  <cols>
    <col min="2" max="2" width="34.28515625" customWidth="1"/>
    <col min="3" max="3" width="33" customWidth="1"/>
    <col min="4" max="4" width="17.7109375" customWidth="1"/>
    <col min="5" max="5" width="12.42578125" customWidth="1"/>
    <col min="6" max="6" width="15.5703125" customWidth="1"/>
    <col min="7" max="7" width="10.140625" customWidth="1"/>
  </cols>
  <sheetData>
    <row r="1" spans="2:7" ht="18.75">
      <c r="B1" s="95" t="s">
        <v>33</v>
      </c>
      <c r="C1" s="95"/>
      <c r="D1" s="95"/>
      <c r="E1" s="95"/>
      <c r="F1" s="95"/>
      <c r="G1" s="95"/>
    </row>
    <row r="3" spans="2:7" ht="39.950000000000003" customHeight="1">
      <c r="B3" s="33" t="s">
        <v>58</v>
      </c>
      <c r="C3" s="33" t="s">
        <v>128</v>
      </c>
      <c r="D3" s="33" t="s">
        <v>16</v>
      </c>
      <c r="E3" s="33" t="s">
        <v>2</v>
      </c>
      <c r="F3" s="33" t="s">
        <v>6</v>
      </c>
      <c r="G3" s="33" t="s">
        <v>8</v>
      </c>
    </row>
    <row r="4" spans="2:7" ht="15" customHeight="1">
      <c r="B4" s="147" t="s">
        <v>13</v>
      </c>
      <c r="C4" s="34" t="s">
        <v>40</v>
      </c>
      <c r="D4" s="36" t="s">
        <v>109</v>
      </c>
      <c r="E4" s="36">
        <v>39995</v>
      </c>
      <c r="F4" s="34">
        <v>8</v>
      </c>
      <c r="G4" s="35">
        <v>1</v>
      </c>
    </row>
    <row r="5" spans="2:7" ht="15" customHeight="1">
      <c r="B5" s="147"/>
      <c r="C5" s="39" t="s">
        <v>39</v>
      </c>
      <c r="D5" s="36" t="s">
        <v>110</v>
      </c>
      <c r="E5" s="36">
        <v>41241</v>
      </c>
      <c r="F5" s="34">
        <v>4.5</v>
      </c>
      <c r="G5" s="35">
        <v>0.64</v>
      </c>
    </row>
    <row r="6" spans="2:7" ht="23.1" customHeight="1">
      <c r="B6" s="39" t="s">
        <v>12</v>
      </c>
      <c r="C6" s="39" t="s">
        <v>39</v>
      </c>
      <c r="D6" s="36" t="s">
        <v>38</v>
      </c>
      <c r="E6" s="36">
        <v>39625</v>
      </c>
      <c r="F6" s="34">
        <v>9</v>
      </c>
      <c r="G6" s="35">
        <v>1</v>
      </c>
    </row>
    <row r="7" spans="2:7" ht="15" customHeight="1">
      <c r="B7" s="147" t="s">
        <v>14</v>
      </c>
      <c r="C7" s="39" t="s">
        <v>41</v>
      </c>
      <c r="D7" s="36" t="s">
        <v>111</v>
      </c>
      <c r="E7" s="36">
        <v>41513</v>
      </c>
      <c r="F7" s="34">
        <v>4.5</v>
      </c>
      <c r="G7" s="35">
        <v>0.56999999999999995</v>
      </c>
    </row>
    <row r="8" spans="2:7" ht="30.75" customHeight="1">
      <c r="B8" s="147"/>
      <c r="C8" s="34" t="s">
        <v>43</v>
      </c>
      <c r="D8" s="36" t="s">
        <v>112</v>
      </c>
      <c r="E8" s="36">
        <v>39568</v>
      </c>
      <c r="F8" s="34">
        <v>9</v>
      </c>
      <c r="G8" s="35">
        <v>1</v>
      </c>
    </row>
    <row r="9" spans="2:7" ht="23.1" customHeight="1">
      <c r="B9" s="34" t="s">
        <v>46</v>
      </c>
      <c r="C9" s="34" t="s">
        <v>47</v>
      </c>
      <c r="D9" s="36" t="s">
        <v>113</v>
      </c>
      <c r="E9" s="36">
        <v>39967</v>
      </c>
      <c r="F9" s="34">
        <v>8</v>
      </c>
      <c r="G9" s="35">
        <v>1</v>
      </c>
    </row>
    <row r="10" spans="2:7" ht="23.1" customHeight="1">
      <c r="B10" s="34" t="s">
        <v>50</v>
      </c>
      <c r="C10" s="34" t="s">
        <v>79</v>
      </c>
      <c r="D10" s="36" t="s">
        <v>114</v>
      </c>
      <c r="E10" s="36">
        <v>39597</v>
      </c>
      <c r="F10" s="34">
        <v>10</v>
      </c>
      <c r="G10" s="35">
        <v>1</v>
      </c>
    </row>
    <row r="11" spans="2:7" ht="24" customHeight="1">
      <c r="B11" s="34" t="s">
        <v>54</v>
      </c>
      <c r="C11" s="34" t="s">
        <v>124</v>
      </c>
      <c r="D11" s="36" t="s">
        <v>115</v>
      </c>
      <c r="E11" s="36">
        <v>41462</v>
      </c>
      <c r="F11" s="34">
        <v>5</v>
      </c>
      <c r="G11" s="35">
        <v>0.66</v>
      </c>
    </row>
    <row r="12" spans="2:7" ht="23.1" customHeight="1">
      <c r="B12" s="34" t="s">
        <v>130</v>
      </c>
      <c r="C12" s="34" t="s">
        <v>127</v>
      </c>
      <c r="D12" s="36" t="s">
        <v>116</v>
      </c>
      <c r="E12" s="36">
        <v>38777</v>
      </c>
      <c r="F12" s="34">
        <v>11</v>
      </c>
      <c r="G12" s="35">
        <v>1</v>
      </c>
    </row>
    <row r="13" spans="2:7" ht="15" customHeight="1">
      <c r="B13" s="148" t="s">
        <v>74</v>
      </c>
      <c r="C13" s="39" t="s">
        <v>75</v>
      </c>
      <c r="D13" s="36" t="s">
        <v>117</v>
      </c>
      <c r="E13" s="36">
        <v>41204</v>
      </c>
      <c r="F13" s="34">
        <v>5</v>
      </c>
      <c r="G13" s="35">
        <v>0.67</v>
      </c>
    </row>
    <row r="14" spans="2:7" ht="15" customHeight="1">
      <c r="B14" s="149"/>
      <c r="C14" s="34" t="s">
        <v>125</v>
      </c>
      <c r="D14" s="36" t="s">
        <v>126</v>
      </c>
      <c r="E14" s="36">
        <v>39794</v>
      </c>
      <c r="F14" s="34">
        <v>9</v>
      </c>
      <c r="G14" s="35">
        <v>1</v>
      </c>
    </row>
    <row r="15" spans="2:7" ht="15" customHeight="1">
      <c r="B15" s="146" t="s">
        <v>80</v>
      </c>
      <c r="C15" s="34" t="s">
        <v>47</v>
      </c>
      <c r="D15" s="36" t="s">
        <v>118</v>
      </c>
      <c r="E15" s="36">
        <v>40208</v>
      </c>
      <c r="F15" s="34">
        <v>7.7</v>
      </c>
      <c r="G15" s="35">
        <v>1</v>
      </c>
    </row>
    <row r="16" spans="2:7" ht="15" customHeight="1">
      <c r="B16" s="146"/>
      <c r="C16" s="34" t="s">
        <v>86</v>
      </c>
      <c r="D16" s="36" t="s">
        <v>119</v>
      </c>
      <c r="E16" s="36">
        <v>40354</v>
      </c>
      <c r="F16" s="34">
        <v>7</v>
      </c>
      <c r="G16" s="35">
        <v>1</v>
      </c>
    </row>
    <row r="17" spans="2:7" ht="15" customHeight="1">
      <c r="B17" s="34" t="s">
        <v>87</v>
      </c>
      <c r="C17" s="34" t="s">
        <v>88</v>
      </c>
      <c r="D17" s="36" t="s">
        <v>120</v>
      </c>
      <c r="E17" s="36">
        <v>40100</v>
      </c>
      <c r="F17" s="34">
        <v>8</v>
      </c>
      <c r="G17" s="35">
        <v>1</v>
      </c>
    </row>
    <row r="18" spans="2:7" ht="15" customHeight="1">
      <c r="B18" s="146" t="s">
        <v>91</v>
      </c>
      <c r="C18" s="34" t="s">
        <v>47</v>
      </c>
      <c r="D18" s="36" t="s">
        <v>121</v>
      </c>
      <c r="E18" s="36">
        <v>39640</v>
      </c>
      <c r="F18" s="34">
        <v>9</v>
      </c>
      <c r="G18" s="35">
        <v>1</v>
      </c>
    </row>
    <row r="19" spans="2:7" ht="15" customHeight="1">
      <c r="B19" s="146"/>
      <c r="C19" s="34" t="s">
        <v>94</v>
      </c>
      <c r="D19" s="36" t="s">
        <v>122</v>
      </c>
      <c r="E19" s="36">
        <v>41584</v>
      </c>
      <c r="F19" s="34">
        <v>4.5</v>
      </c>
      <c r="G19" s="35">
        <v>0.45</v>
      </c>
    </row>
    <row r="20" spans="2:7" ht="15" customHeight="1">
      <c r="B20" s="34" t="s">
        <v>96</v>
      </c>
      <c r="C20" s="34" t="s">
        <v>94</v>
      </c>
      <c r="D20" s="36" t="s">
        <v>123</v>
      </c>
      <c r="E20" s="36">
        <v>41393</v>
      </c>
      <c r="F20" s="34">
        <v>4.5</v>
      </c>
      <c r="G20" s="35">
        <v>0.39</v>
      </c>
    </row>
    <row r="21" spans="2:7" ht="15" customHeight="1">
      <c r="B21" s="34" t="s">
        <v>98</v>
      </c>
      <c r="C21" s="34" t="s">
        <v>94</v>
      </c>
      <c r="D21" s="36" t="s">
        <v>100</v>
      </c>
      <c r="E21" s="38">
        <v>2012</v>
      </c>
      <c r="F21" s="34">
        <v>5</v>
      </c>
      <c r="G21" s="35">
        <v>0.69</v>
      </c>
    </row>
    <row r="22" spans="2:7" ht="15" customHeight="1">
      <c r="B22" s="146" t="s">
        <v>99</v>
      </c>
      <c r="C22" s="34" t="s">
        <v>94</v>
      </c>
      <c r="D22" s="36" t="s">
        <v>102</v>
      </c>
      <c r="E22" s="36">
        <v>39622</v>
      </c>
      <c r="F22" s="34">
        <v>9</v>
      </c>
      <c r="G22" s="35">
        <v>1</v>
      </c>
    </row>
    <row r="23" spans="2:7" ht="23.25" customHeight="1">
      <c r="B23" s="146"/>
      <c r="C23" s="34" t="s">
        <v>124</v>
      </c>
      <c r="D23" s="36" t="s">
        <v>103</v>
      </c>
      <c r="E23" s="36">
        <v>41473</v>
      </c>
      <c r="F23" s="34">
        <v>9</v>
      </c>
      <c r="G23" s="35">
        <v>0.54</v>
      </c>
    </row>
    <row r="24" spans="2:7" ht="26.25" customHeight="1">
      <c r="B24" s="34" t="s">
        <v>129</v>
      </c>
      <c r="C24" s="34" t="s">
        <v>124</v>
      </c>
      <c r="D24" s="36" t="s">
        <v>107</v>
      </c>
      <c r="E24" s="36">
        <v>41254</v>
      </c>
      <c r="F24" s="34">
        <v>4.5</v>
      </c>
      <c r="G24" s="35">
        <v>0.64</v>
      </c>
    </row>
  </sheetData>
  <mergeCells count="7">
    <mergeCell ref="B22:B23"/>
    <mergeCell ref="B18:B19"/>
    <mergeCell ref="B15:B16"/>
    <mergeCell ref="B7:B8"/>
    <mergeCell ref="B1:G1"/>
    <mergeCell ref="B4:B5"/>
    <mergeCell ref="B13:B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E21"/>
  <sheetViews>
    <sheetView topLeftCell="A13" workbookViewId="0">
      <selection activeCell="C18" sqref="C18"/>
    </sheetView>
  </sheetViews>
  <sheetFormatPr defaultRowHeight="15"/>
  <cols>
    <col min="2" max="2" width="27.85546875" customWidth="1"/>
    <col min="3" max="3" width="39.42578125" customWidth="1"/>
    <col min="4" max="4" width="29.42578125" customWidth="1"/>
    <col min="5" max="5" width="19.42578125" customWidth="1"/>
  </cols>
  <sheetData>
    <row r="1" spans="2:5">
      <c r="B1" s="1" t="s">
        <v>58</v>
      </c>
      <c r="C1" s="1" t="s">
        <v>59</v>
      </c>
      <c r="D1" s="1" t="s">
        <v>131</v>
      </c>
      <c r="E1" s="1" t="s">
        <v>132</v>
      </c>
    </row>
    <row r="2" spans="2:5" ht="24.95" customHeight="1">
      <c r="B2" s="122" t="s">
        <v>13</v>
      </c>
      <c r="C2" s="32" t="s">
        <v>40</v>
      </c>
      <c r="D2" s="41">
        <v>2020</v>
      </c>
      <c r="E2" s="41"/>
    </row>
    <row r="3" spans="2:5" ht="24.95" customHeight="1">
      <c r="B3" s="122"/>
      <c r="C3" s="32" t="s">
        <v>39</v>
      </c>
      <c r="D3" s="41">
        <v>2022</v>
      </c>
      <c r="E3" s="41"/>
    </row>
    <row r="4" spans="2:5" ht="24.95" customHeight="1">
      <c r="B4" s="31" t="s">
        <v>12</v>
      </c>
      <c r="C4" s="31" t="s">
        <v>39</v>
      </c>
      <c r="D4" s="31" t="s">
        <v>146</v>
      </c>
      <c r="E4" s="31" t="s">
        <v>145</v>
      </c>
    </row>
    <row r="5" spans="2:5" ht="24.95" customHeight="1">
      <c r="B5" s="31" t="s">
        <v>14</v>
      </c>
      <c r="C5" s="31" t="s">
        <v>41</v>
      </c>
      <c r="D5" s="31" t="s">
        <v>151</v>
      </c>
      <c r="E5" s="31" t="s">
        <v>152</v>
      </c>
    </row>
    <row r="6" spans="2:5" ht="24.95" customHeight="1">
      <c r="B6" s="32" t="s">
        <v>46</v>
      </c>
      <c r="C6" s="32" t="s">
        <v>47</v>
      </c>
      <c r="D6" s="32" t="s">
        <v>143</v>
      </c>
      <c r="E6" s="32" t="s">
        <v>144</v>
      </c>
    </row>
    <row r="7" spans="2:5" ht="24.95" customHeight="1">
      <c r="B7" s="31" t="s">
        <v>50</v>
      </c>
      <c r="C7" s="31" t="s">
        <v>79</v>
      </c>
      <c r="D7" s="31" t="s">
        <v>149</v>
      </c>
      <c r="E7" s="31" t="s">
        <v>150</v>
      </c>
    </row>
    <row r="8" spans="2:5" ht="24.95" customHeight="1">
      <c r="B8" s="31" t="s">
        <v>54</v>
      </c>
      <c r="C8" s="31" t="s">
        <v>73</v>
      </c>
      <c r="D8" s="31" t="s">
        <v>147</v>
      </c>
      <c r="E8" s="31" t="s">
        <v>148</v>
      </c>
    </row>
    <row r="9" spans="2:5" ht="24.95" customHeight="1">
      <c r="B9" s="31" t="s">
        <v>67</v>
      </c>
      <c r="C9" s="31" t="s">
        <v>68</v>
      </c>
      <c r="D9" s="43" t="s">
        <v>165</v>
      </c>
      <c r="E9" s="43" t="s">
        <v>164</v>
      </c>
    </row>
    <row r="10" spans="2:5" ht="24.95" customHeight="1">
      <c r="B10" s="123" t="s">
        <v>74</v>
      </c>
      <c r="C10" s="32" t="s">
        <v>75</v>
      </c>
      <c r="D10" s="32" t="s">
        <v>133</v>
      </c>
      <c r="E10" s="32" t="s">
        <v>134</v>
      </c>
    </row>
    <row r="11" spans="2:5" ht="24.95" customHeight="1">
      <c r="B11" s="123"/>
      <c r="C11" s="37" t="s">
        <v>125</v>
      </c>
      <c r="D11" s="32" t="s">
        <v>136</v>
      </c>
      <c r="E11" s="32" t="s">
        <v>135</v>
      </c>
    </row>
    <row r="12" spans="2:5" ht="24.95" customHeight="1">
      <c r="B12" s="122" t="s">
        <v>80</v>
      </c>
      <c r="C12" s="32" t="s">
        <v>47</v>
      </c>
      <c r="D12" s="32" t="s">
        <v>137</v>
      </c>
      <c r="E12" s="32" t="s">
        <v>138</v>
      </c>
    </row>
    <row r="13" spans="2:5" ht="24.95" customHeight="1">
      <c r="B13" s="122"/>
      <c r="C13" s="31" t="s">
        <v>86</v>
      </c>
      <c r="D13" s="32" t="s">
        <v>139</v>
      </c>
      <c r="E13" s="31" t="s">
        <v>140</v>
      </c>
    </row>
    <row r="14" spans="2:5" ht="24.95" customHeight="1">
      <c r="B14" s="31" t="s">
        <v>87</v>
      </c>
      <c r="C14" s="32" t="s">
        <v>88</v>
      </c>
      <c r="D14" s="42" t="s">
        <v>167</v>
      </c>
      <c r="E14" s="32" t="s">
        <v>166</v>
      </c>
    </row>
    <row r="15" spans="2:5" ht="24.95" customHeight="1">
      <c r="B15" s="122" t="s">
        <v>91</v>
      </c>
      <c r="C15" s="40" t="s">
        <v>47</v>
      </c>
      <c r="D15" s="32" t="s">
        <v>161</v>
      </c>
      <c r="E15" s="44" t="s">
        <v>162</v>
      </c>
    </row>
    <row r="16" spans="2:5" ht="24.95" customHeight="1">
      <c r="B16" s="122"/>
      <c r="C16" s="32" t="s">
        <v>94</v>
      </c>
      <c r="D16" s="32" t="s">
        <v>163</v>
      </c>
      <c r="E16" s="32" t="s">
        <v>162</v>
      </c>
    </row>
    <row r="17" spans="2:5" ht="24.95" customHeight="1">
      <c r="B17" s="31" t="s">
        <v>96</v>
      </c>
      <c r="C17" s="32" t="s">
        <v>94</v>
      </c>
      <c r="D17" s="32" t="s">
        <v>159</v>
      </c>
      <c r="E17" s="32" t="s">
        <v>160</v>
      </c>
    </row>
    <row r="18" spans="2:5" ht="24.95" customHeight="1">
      <c r="B18" s="31" t="s">
        <v>98</v>
      </c>
      <c r="C18" s="40" t="s">
        <v>94</v>
      </c>
      <c r="D18" s="32" t="s">
        <v>153</v>
      </c>
      <c r="E18" s="32" t="s">
        <v>154</v>
      </c>
    </row>
    <row r="19" spans="2:5" ht="24.95" customHeight="1">
      <c r="B19" s="122" t="s">
        <v>99</v>
      </c>
      <c r="C19" s="32" t="s">
        <v>94</v>
      </c>
      <c r="D19" s="32" t="s">
        <v>155</v>
      </c>
      <c r="E19" s="32" t="s">
        <v>156</v>
      </c>
    </row>
    <row r="20" spans="2:5" ht="24.95" customHeight="1">
      <c r="B20" s="122"/>
      <c r="C20" s="31" t="s">
        <v>73</v>
      </c>
      <c r="D20" s="31" t="s">
        <v>157</v>
      </c>
      <c r="E20" s="31" t="s">
        <v>158</v>
      </c>
    </row>
    <row r="21" spans="2:5" ht="24.95" customHeight="1">
      <c r="B21" s="31" t="s">
        <v>106</v>
      </c>
      <c r="C21" s="31" t="s">
        <v>73</v>
      </c>
      <c r="D21" s="31" t="s">
        <v>142</v>
      </c>
      <c r="E21" s="43" t="s">
        <v>141</v>
      </c>
    </row>
  </sheetData>
  <mergeCells count="5">
    <mergeCell ref="B10:B11"/>
    <mergeCell ref="B19:B20"/>
    <mergeCell ref="B15:B16"/>
    <mergeCell ref="B12:B13"/>
    <mergeCell ref="B2:B3"/>
  </mergeCells>
  <pageMargins left="0.70866141732283472" right="0.70866141732283472" top="0.74803149606299213" bottom="0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6:G17"/>
  <sheetViews>
    <sheetView workbookViewId="0">
      <selection activeCell="H28" sqref="H28"/>
    </sheetView>
  </sheetViews>
  <sheetFormatPr defaultRowHeight="15"/>
  <cols>
    <col min="3" max="3" width="22" customWidth="1"/>
    <col min="4" max="4" width="14" customWidth="1"/>
    <col min="5" max="5" width="9.28515625" customWidth="1"/>
    <col min="6" max="6" width="29.140625" customWidth="1"/>
    <col min="7" max="7" width="19.140625" customWidth="1"/>
  </cols>
  <sheetData>
    <row r="6" spans="3:7" ht="30.75" customHeight="1">
      <c r="C6" s="56" t="s">
        <v>198</v>
      </c>
      <c r="D6" s="56" t="s">
        <v>199</v>
      </c>
      <c r="E6" s="56" t="s">
        <v>200</v>
      </c>
      <c r="F6" s="56" t="s">
        <v>24</v>
      </c>
      <c r="G6" s="56" t="s">
        <v>201</v>
      </c>
    </row>
    <row r="7" spans="3:7">
      <c r="C7" s="23" t="s">
        <v>170</v>
      </c>
      <c r="D7" s="23" t="s">
        <v>175</v>
      </c>
      <c r="E7" s="23" t="s">
        <v>171</v>
      </c>
      <c r="F7" s="23" t="s">
        <v>174</v>
      </c>
      <c r="G7" s="23">
        <v>12</v>
      </c>
    </row>
    <row r="8" spans="3:7">
      <c r="C8" s="23" t="s">
        <v>172</v>
      </c>
      <c r="D8" s="23" t="s">
        <v>175</v>
      </c>
      <c r="E8" s="23" t="s">
        <v>173</v>
      </c>
      <c r="F8" s="23" t="s">
        <v>174</v>
      </c>
      <c r="G8" s="23">
        <v>8</v>
      </c>
    </row>
    <row r="9" spans="3:7">
      <c r="C9" s="23" t="s">
        <v>176</v>
      </c>
      <c r="D9" s="23" t="s">
        <v>177</v>
      </c>
      <c r="E9" s="23" t="s">
        <v>178</v>
      </c>
      <c r="F9" s="23" t="s">
        <v>174</v>
      </c>
      <c r="G9" s="23">
        <v>14</v>
      </c>
    </row>
    <row r="10" spans="3:7">
      <c r="C10" s="23" t="s">
        <v>179</v>
      </c>
      <c r="D10" s="23" t="s">
        <v>180</v>
      </c>
      <c r="E10" s="23" t="s">
        <v>181</v>
      </c>
      <c r="F10" s="23" t="s">
        <v>174</v>
      </c>
      <c r="G10" s="23">
        <v>11</v>
      </c>
    </row>
    <row r="11" spans="3:7">
      <c r="C11" s="23" t="s">
        <v>182</v>
      </c>
      <c r="D11" s="23" t="s">
        <v>183</v>
      </c>
      <c r="E11" s="23" t="s">
        <v>184</v>
      </c>
      <c r="F11" s="23" t="s">
        <v>174</v>
      </c>
      <c r="G11" s="23">
        <v>4</v>
      </c>
    </row>
    <row r="12" spans="3:7">
      <c r="C12" s="23" t="s">
        <v>185</v>
      </c>
      <c r="D12" s="23" t="s">
        <v>186</v>
      </c>
      <c r="E12" s="23" t="s">
        <v>187</v>
      </c>
      <c r="F12" s="23" t="s">
        <v>188</v>
      </c>
      <c r="G12" s="23">
        <v>3</v>
      </c>
    </row>
    <row r="13" spans="3:7">
      <c r="C13" s="23" t="s">
        <v>189</v>
      </c>
      <c r="D13" s="23" t="s">
        <v>183</v>
      </c>
      <c r="E13" s="23" t="s">
        <v>184</v>
      </c>
      <c r="F13" s="23" t="s">
        <v>174</v>
      </c>
      <c r="G13" s="23">
        <v>10</v>
      </c>
    </row>
    <row r="14" spans="3:7">
      <c r="C14" s="23" t="s">
        <v>190</v>
      </c>
      <c r="D14" s="23" t="s">
        <v>175</v>
      </c>
      <c r="E14" s="23" t="s">
        <v>191</v>
      </c>
      <c r="F14" s="23" t="s">
        <v>174</v>
      </c>
      <c r="G14" s="23">
        <v>5</v>
      </c>
    </row>
    <row r="15" spans="3:7">
      <c r="C15" s="23" t="s">
        <v>192</v>
      </c>
      <c r="D15" s="23" t="s">
        <v>183</v>
      </c>
      <c r="E15" s="23" t="s">
        <v>184</v>
      </c>
      <c r="F15" s="23" t="s">
        <v>174</v>
      </c>
      <c r="G15" s="23">
        <v>4</v>
      </c>
    </row>
    <row r="16" spans="3:7" ht="25.5">
      <c r="C16" s="23" t="s">
        <v>195</v>
      </c>
      <c r="D16" s="23" t="s">
        <v>196</v>
      </c>
      <c r="E16" s="23" t="s">
        <v>197</v>
      </c>
      <c r="F16" s="23" t="s">
        <v>174</v>
      </c>
      <c r="G16" s="23">
        <v>13</v>
      </c>
    </row>
    <row r="17" spans="3:7">
      <c r="C17" s="23" t="s">
        <v>193</v>
      </c>
      <c r="D17" s="23" t="s">
        <v>183</v>
      </c>
      <c r="E17" s="23" t="s">
        <v>184</v>
      </c>
      <c r="F17" s="23" t="s">
        <v>194</v>
      </c>
      <c r="G17" s="23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Ангиографы</vt:lpstr>
      <vt:lpstr>МРТ</vt:lpstr>
      <vt:lpstr>КТ</vt:lpstr>
      <vt:lpstr>Лист1</vt:lpstr>
      <vt:lpstr>Лист2</vt:lpstr>
      <vt:lpstr>КТ-окон</vt:lpstr>
      <vt:lpstr>Лист3</vt:lpstr>
      <vt:lpstr>Лист4</vt:lpstr>
      <vt:lpstr>Лист5</vt:lpstr>
      <vt:lpstr>С контрастом</vt:lpstr>
      <vt:lpstr>Лист6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2017-12-15T12:43:14Z</dcterms:modified>
</cp:coreProperties>
</file>