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8975" windowHeight="1195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L19" i="1"/>
  <c r="J36"/>
  <c r="K28"/>
  <c r="L28" s="1"/>
  <c r="K19"/>
  <c r="K8"/>
  <c r="L8" s="1"/>
  <c r="L36" s="1"/>
  <c r="I36"/>
  <c r="I35"/>
  <c r="I32"/>
  <c r="I30"/>
  <c r="I27"/>
  <c r="I25"/>
  <c r="I23"/>
  <c r="I21"/>
  <c r="I18"/>
  <c r="I12"/>
  <c r="I14"/>
  <c r="I16"/>
  <c r="I10"/>
  <c r="F36"/>
  <c r="F35"/>
  <c r="F32"/>
  <c r="F30"/>
  <c r="F21"/>
  <c r="F23"/>
  <c r="F25"/>
  <c r="F27"/>
  <c r="F18"/>
  <c r="F12"/>
  <c r="F14"/>
  <c r="F16"/>
  <c r="F10"/>
  <c r="B7"/>
  <c r="C7" s="1"/>
  <c r="D7" s="1"/>
  <c r="E7" s="1"/>
  <c r="F7" s="1"/>
  <c r="G7" s="1"/>
  <c r="H7" s="1"/>
  <c r="I7" s="1"/>
  <c r="K36" l="1"/>
</calcChain>
</file>

<file path=xl/sharedStrings.xml><?xml version="1.0" encoding="utf-8"?>
<sst xmlns="http://schemas.openxmlformats.org/spreadsheetml/2006/main" count="59" uniqueCount="48">
  <si>
    <t>Приложение №4</t>
  </si>
  <si>
    <t>тыс. руб.</t>
  </si>
  <si>
    <t>Премьера</t>
  </si>
  <si>
    <t>Общий доход, за показ спекталя за год в котором была премьера</t>
  </si>
  <si>
    <t>Расчетный размер авторского вознаграждения (6-ти кратный размер)</t>
  </si>
  <si>
    <t>Поспектакльные отчисления (10% от валового сбора)</t>
  </si>
  <si>
    <t>Общий объем выплат по договорам №148 и №149 от 30.12.14</t>
  </si>
  <si>
    <t>Дата, кол-во зрителей (в том числе бесплатные билеты)</t>
  </si>
  <si>
    <t>Валовый сбор за 1 премьерный день спектакля</t>
  </si>
  <si>
    <t>«Голый король» - в срок до 11.02.2015</t>
  </si>
  <si>
    <t>514 чел.</t>
  </si>
  <si>
    <t>«Ты прости меня» в срок до 10.05.2015</t>
  </si>
  <si>
    <t>517 чел.</t>
  </si>
  <si>
    <t>«Странная миссис Сэвидж»  до 05.10.2015</t>
  </si>
  <si>
    <t>522 чел.</t>
  </si>
  <si>
    <t>«Свободная пара» до октября 2015</t>
  </si>
  <si>
    <t>487 чел.</t>
  </si>
  <si>
    <t>Х</t>
  </si>
  <si>
    <t>«Скамейка» до февраля 2016</t>
  </si>
  <si>
    <t>538 чел.</t>
  </si>
  <si>
    <t>«Стакан воды» до мая 2016</t>
  </si>
  <si>
    <t>475 чел</t>
  </si>
  <si>
    <t>«Танго» до октября 2016</t>
  </si>
  <si>
    <t>548 чел.</t>
  </si>
  <si>
    <t>520 чел.</t>
  </si>
  <si>
    <t>516 чел.</t>
  </si>
  <si>
    <t>Касатка до октября 2017</t>
  </si>
  <si>
    <t>ВСЕГО</t>
  </si>
  <si>
    <t>Доля авторского вознаграждения за постановку  от дохода, полученного в год создания спектакля</t>
  </si>
  <si>
    <t>гр.4*6</t>
  </si>
  <si>
    <t>гр.6/гр.5*100</t>
  </si>
  <si>
    <t>гр.5*10%</t>
  </si>
  <si>
    <t>гр.6+гр.8</t>
  </si>
  <si>
    <t>гр.9/гр.5*100</t>
  </si>
  <si>
    <t xml:space="preserve">Наименование спектакля </t>
  </si>
  <si>
    <t>Доля авторского вознаграждения за постановку и поспектакльных отчислений   от дохода, полученного в год создания спектакля</t>
  </si>
  <si>
    <r>
      <t>Анализ доходов, полученных за показ спектаклей постановка, которых в 2015-2017 годах осуществлена  за счет субсидии на выполнение государственного задания, за счет субсидии на иные цели (грант Губернатора Волгоградской области) и внебюджетных средств и по которым предусмотрены выплаты в соответствии с договорами от 30.12.2014  № 149 и №148 и дополнительным соглашениям к ним (фактическом создании, валовом сборе, размере авторского вознаграждения и поспектакльных отчислениях)</t>
    </r>
    <r>
      <rPr>
        <sz val="10"/>
        <color rgb="FF000099"/>
        <rFont val="Times New Roman"/>
        <family val="1"/>
        <charset val="204"/>
      </rPr>
      <t>.</t>
    </r>
  </si>
  <si>
    <t>Тестостерон – до февраля 2017</t>
  </si>
  <si>
    <t>Ужин по-французски до мая 2017</t>
  </si>
  <si>
    <t>в том числе:</t>
  </si>
  <si>
    <t>Валовый сбор от спектаклей, тыс. руб.</t>
  </si>
  <si>
    <t xml:space="preserve"> за 2015 год, всего:</t>
  </si>
  <si>
    <t xml:space="preserve"> за 2016 год, всего:</t>
  </si>
  <si>
    <t>за январь-апрель 2017 года, всего:</t>
  </si>
  <si>
    <t>гр.7*10%</t>
  </si>
  <si>
    <t>гр.5+гр.8</t>
  </si>
  <si>
    <t>Старший инспектор КСП Волгоградской области</t>
  </si>
  <si>
    <t>Е.Г. Суркова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</si>
</sst>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99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i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3" fillId="0" borderId="1" xfId="0" applyNumberFormat="1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1" fontId="4" fillId="2" borderId="1" xfId="0" applyNumberFormat="1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1" fontId="3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top" wrapText="1"/>
    </xf>
    <xf numFmtId="1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7"/>
  <sheetViews>
    <sheetView tabSelected="1" topLeftCell="A26" workbookViewId="0">
      <selection activeCell="F38" sqref="F38"/>
    </sheetView>
  </sheetViews>
  <sheetFormatPr defaultRowHeight="15"/>
  <cols>
    <col min="1" max="1" width="24.28515625" style="1" customWidth="1"/>
    <col min="2" max="2" width="13.28515625" style="3" customWidth="1"/>
    <col min="3" max="3" width="12.28515625" style="3" customWidth="1"/>
    <col min="4" max="4" width="12.42578125" style="3" customWidth="1"/>
    <col min="5" max="5" width="13.42578125" style="3" customWidth="1"/>
    <col min="6" max="6" width="16.5703125" style="3" customWidth="1"/>
    <col min="7" max="7" width="13.85546875" style="3" hidden="1" customWidth="1"/>
    <col min="8" max="8" width="12" style="3" hidden="1" customWidth="1"/>
    <col min="9" max="9" width="19.140625" style="9" hidden="1" customWidth="1"/>
    <col min="10" max="10" width="9.140625" style="1"/>
    <col min="11" max="11" width="11" style="1" customWidth="1"/>
    <col min="12" max="16384" width="9.140625" style="1"/>
  </cols>
  <sheetData>
    <row r="1" spans="1:12" ht="15" customHeight="1">
      <c r="G1" s="27" t="s">
        <v>0</v>
      </c>
      <c r="H1" s="27"/>
      <c r="I1" s="27"/>
    </row>
    <row r="2" spans="1:12" s="11" customFormat="1" ht="50.25" customHeight="1">
      <c r="A2" s="18" t="s">
        <v>36</v>
      </c>
      <c r="B2" s="18"/>
      <c r="C2" s="18"/>
      <c r="D2" s="18"/>
      <c r="E2" s="18"/>
      <c r="F2" s="18"/>
      <c r="G2" s="18"/>
      <c r="H2" s="18"/>
      <c r="I2" s="18"/>
      <c r="J2" s="19"/>
      <c r="K2" s="19"/>
      <c r="L2" s="19"/>
    </row>
    <row r="3" spans="1:12">
      <c r="I3" s="12" t="s">
        <v>1</v>
      </c>
    </row>
    <row r="4" spans="1:12" ht="15" customHeight="1">
      <c r="A4" s="20" t="s">
        <v>34</v>
      </c>
      <c r="B4" s="20" t="s">
        <v>2</v>
      </c>
      <c r="C4" s="20"/>
      <c r="D4" s="20" t="s">
        <v>3</v>
      </c>
      <c r="E4" s="20" t="s">
        <v>4</v>
      </c>
      <c r="F4" s="20" t="s">
        <v>28</v>
      </c>
      <c r="G4" s="20" t="s">
        <v>5</v>
      </c>
      <c r="H4" s="20" t="s">
        <v>6</v>
      </c>
      <c r="I4" s="20" t="s">
        <v>35</v>
      </c>
      <c r="J4" s="20" t="s">
        <v>40</v>
      </c>
      <c r="K4" s="20" t="s">
        <v>5</v>
      </c>
      <c r="L4" s="20" t="s">
        <v>6</v>
      </c>
    </row>
    <row r="5" spans="1:12" ht="73.5" customHeight="1">
      <c r="A5" s="20"/>
      <c r="B5" s="20" t="s">
        <v>7</v>
      </c>
      <c r="C5" s="20" t="s">
        <v>8</v>
      </c>
      <c r="D5" s="20"/>
      <c r="E5" s="20"/>
      <c r="F5" s="20"/>
      <c r="G5" s="20"/>
      <c r="H5" s="20"/>
      <c r="I5" s="20"/>
      <c r="J5" s="20"/>
      <c r="K5" s="20"/>
      <c r="L5" s="20"/>
    </row>
    <row r="6" spans="1:12" ht="13.5" customHeight="1">
      <c r="A6" s="20"/>
      <c r="B6" s="20"/>
      <c r="C6" s="20"/>
      <c r="D6" s="20"/>
      <c r="E6" s="4" t="s">
        <v>29</v>
      </c>
      <c r="F6" s="4" t="s">
        <v>30</v>
      </c>
      <c r="G6" s="4" t="s">
        <v>31</v>
      </c>
      <c r="H6" s="4" t="s">
        <v>32</v>
      </c>
      <c r="I6" s="4" t="s">
        <v>33</v>
      </c>
      <c r="J6" s="20"/>
      <c r="K6" s="4" t="s">
        <v>44</v>
      </c>
      <c r="L6" s="4" t="s">
        <v>45</v>
      </c>
    </row>
    <row r="7" spans="1:12" s="16" customFormat="1">
      <c r="A7" s="4">
        <v>1</v>
      </c>
      <c r="B7" s="4">
        <f t="shared" ref="B7:I7" si="0">A7+1</f>
        <v>2</v>
      </c>
      <c r="C7" s="4">
        <f t="shared" si="0"/>
        <v>3</v>
      </c>
      <c r="D7" s="4">
        <f t="shared" si="0"/>
        <v>4</v>
      </c>
      <c r="E7" s="4">
        <f t="shared" si="0"/>
        <v>5</v>
      </c>
      <c r="F7" s="4">
        <f t="shared" si="0"/>
        <v>6</v>
      </c>
      <c r="G7" s="4">
        <f t="shared" si="0"/>
        <v>7</v>
      </c>
      <c r="H7" s="4">
        <f t="shared" si="0"/>
        <v>8</v>
      </c>
      <c r="I7" s="4">
        <f t="shared" si="0"/>
        <v>9</v>
      </c>
      <c r="J7" s="4">
        <v>7</v>
      </c>
      <c r="K7" s="4">
        <v>8</v>
      </c>
      <c r="L7" s="4">
        <v>9</v>
      </c>
    </row>
    <row r="8" spans="1:12">
      <c r="A8" s="22" t="s">
        <v>41</v>
      </c>
      <c r="B8" s="22"/>
      <c r="C8" s="22"/>
      <c r="D8" s="22"/>
      <c r="E8" s="22"/>
      <c r="F8" s="22"/>
      <c r="G8" s="22"/>
      <c r="H8" s="22"/>
      <c r="I8" s="22"/>
      <c r="J8" s="2">
        <v>38074.1</v>
      </c>
      <c r="K8" s="2">
        <f>J8*10%</f>
        <v>3807.41</v>
      </c>
      <c r="L8" s="17">
        <f>E18+K8</f>
        <v>9756.7099999999991</v>
      </c>
    </row>
    <row r="9" spans="1:12">
      <c r="A9" s="23" t="s">
        <v>39</v>
      </c>
      <c r="B9" s="23"/>
      <c r="C9" s="23"/>
      <c r="D9" s="23"/>
      <c r="E9" s="23"/>
      <c r="F9" s="23"/>
      <c r="G9" s="23"/>
      <c r="H9" s="23"/>
      <c r="I9" s="23"/>
      <c r="J9" s="20"/>
      <c r="K9" s="20"/>
      <c r="L9" s="20"/>
    </row>
    <row r="10" spans="1:12" ht="16.5" customHeight="1">
      <c r="A10" s="20" t="s">
        <v>9</v>
      </c>
      <c r="B10" s="5">
        <v>42046</v>
      </c>
      <c r="C10" s="20">
        <v>247.7</v>
      </c>
      <c r="D10" s="20">
        <v>4032.5</v>
      </c>
      <c r="E10" s="20">
        <v>1486.2</v>
      </c>
      <c r="F10" s="24">
        <f>E10/D10*100</f>
        <v>36.855548667079972</v>
      </c>
      <c r="G10" s="20">
        <v>403.2</v>
      </c>
      <c r="H10" s="20">
        <v>1889.4</v>
      </c>
      <c r="I10" s="28">
        <f>H10/D10*100</f>
        <v>46.854308741475514</v>
      </c>
      <c r="J10" s="21"/>
      <c r="K10" s="21"/>
      <c r="L10" s="21"/>
    </row>
    <row r="11" spans="1:12" ht="14.25" customHeight="1">
      <c r="A11" s="20"/>
      <c r="B11" s="2" t="s">
        <v>10</v>
      </c>
      <c r="C11" s="20"/>
      <c r="D11" s="20"/>
      <c r="E11" s="20"/>
      <c r="F11" s="24"/>
      <c r="G11" s="20"/>
      <c r="H11" s="20"/>
      <c r="I11" s="28"/>
      <c r="J11" s="21"/>
      <c r="K11" s="21"/>
      <c r="L11" s="21"/>
    </row>
    <row r="12" spans="1:12" ht="15.75" customHeight="1">
      <c r="A12" s="20" t="s">
        <v>11</v>
      </c>
      <c r="B12" s="5">
        <v>42134</v>
      </c>
      <c r="C12" s="20">
        <v>252.65</v>
      </c>
      <c r="D12" s="20">
        <v>1802.4</v>
      </c>
      <c r="E12" s="20">
        <v>1515.9</v>
      </c>
      <c r="F12" s="24">
        <f t="shared" ref="F12" si="1">E12/D12*100</f>
        <v>84.10452729693742</v>
      </c>
      <c r="G12" s="20">
        <v>180.2</v>
      </c>
      <c r="H12" s="20">
        <v>1696.1</v>
      </c>
      <c r="I12" s="28">
        <f t="shared" ref="I12" si="2">H12/D12*100</f>
        <v>94.102308033732797</v>
      </c>
      <c r="J12" s="21"/>
      <c r="K12" s="21"/>
      <c r="L12" s="21"/>
    </row>
    <row r="13" spans="1:12" ht="12.75" customHeight="1">
      <c r="A13" s="20"/>
      <c r="B13" s="2" t="s">
        <v>12</v>
      </c>
      <c r="C13" s="20"/>
      <c r="D13" s="20"/>
      <c r="E13" s="20"/>
      <c r="F13" s="24"/>
      <c r="G13" s="20"/>
      <c r="H13" s="20"/>
      <c r="I13" s="28"/>
      <c r="J13" s="21"/>
      <c r="K13" s="21"/>
      <c r="L13" s="21"/>
    </row>
    <row r="14" spans="1:12" ht="12.75" customHeight="1">
      <c r="A14" s="20" t="s">
        <v>13</v>
      </c>
      <c r="B14" s="5">
        <v>42278</v>
      </c>
      <c r="C14" s="20">
        <v>252.55</v>
      </c>
      <c r="D14" s="20">
        <v>2392.9</v>
      </c>
      <c r="E14" s="20">
        <v>1515.3</v>
      </c>
      <c r="F14" s="24">
        <f t="shared" ref="F14" si="3">E14/D14*100</f>
        <v>63.324835973087048</v>
      </c>
      <c r="G14" s="20">
        <v>239.3</v>
      </c>
      <c r="H14" s="20">
        <v>1754.3</v>
      </c>
      <c r="I14" s="28">
        <f t="shared" ref="I14" si="4">H14/D14*100</f>
        <v>73.312716787162017</v>
      </c>
      <c r="J14" s="21"/>
      <c r="K14" s="21"/>
      <c r="L14" s="21"/>
    </row>
    <row r="15" spans="1:12">
      <c r="A15" s="20"/>
      <c r="B15" s="2" t="s">
        <v>14</v>
      </c>
      <c r="C15" s="20"/>
      <c r="D15" s="20"/>
      <c r="E15" s="20"/>
      <c r="F15" s="24"/>
      <c r="G15" s="20"/>
      <c r="H15" s="20"/>
      <c r="I15" s="28"/>
      <c r="J15" s="21"/>
      <c r="K15" s="21"/>
      <c r="L15" s="21"/>
    </row>
    <row r="16" spans="1:12" ht="14.25" customHeight="1">
      <c r="A16" s="20" t="s">
        <v>15</v>
      </c>
      <c r="B16" s="5">
        <v>42291</v>
      </c>
      <c r="C16" s="20">
        <v>238.65</v>
      </c>
      <c r="D16" s="20">
        <v>1374.5</v>
      </c>
      <c r="E16" s="20">
        <v>1431.9</v>
      </c>
      <c r="F16" s="24">
        <f t="shared" ref="F16" si="5">E16/D16*100</f>
        <v>104.17606402328119</v>
      </c>
      <c r="G16" s="20">
        <v>137.4</v>
      </c>
      <c r="H16" s="20">
        <v>1569.4</v>
      </c>
      <c r="I16" s="28">
        <f t="shared" ref="I16" si="6">H16/D16*100</f>
        <v>114.17970170971263</v>
      </c>
      <c r="J16" s="21"/>
      <c r="K16" s="21"/>
      <c r="L16" s="21"/>
    </row>
    <row r="17" spans="1:12">
      <c r="A17" s="20"/>
      <c r="B17" s="2" t="s">
        <v>16</v>
      </c>
      <c r="C17" s="20"/>
      <c r="D17" s="20"/>
      <c r="E17" s="20"/>
      <c r="F17" s="24"/>
      <c r="G17" s="20"/>
      <c r="H17" s="20"/>
      <c r="I17" s="28"/>
      <c r="J17" s="21"/>
      <c r="K17" s="21"/>
      <c r="L17" s="21"/>
    </row>
    <row r="18" spans="1:12">
      <c r="A18" s="25"/>
      <c r="B18" s="25"/>
      <c r="C18" s="25"/>
      <c r="D18" s="7">
        <v>9602.2000000000007</v>
      </c>
      <c r="E18" s="7">
        <v>5949.3</v>
      </c>
      <c r="F18" s="7">
        <f t="shared" ref="F18:F27" si="7">E18/D18*100</f>
        <v>61.957676365832825</v>
      </c>
      <c r="G18" s="7">
        <v>960.2</v>
      </c>
      <c r="H18" s="7">
        <v>6909.5</v>
      </c>
      <c r="I18" s="7">
        <f t="shared" ref="I18:I27" si="8">H18/D18*100</f>
        <v>71.957468080231607</v>
      </c>
      <c r="J18" s="21"/>
      <c r="K18" s="21"/>
      <c r="L18" s="21"/>
    </row>
    <row r="19" spans="1:12">
      <c r="A19" s="22" t="s">
        <v>42</v>
      </c>
      <c r="B19" s="22"/>
      <c r="C19" s="22"/>
      <c r="D19" s="22"/>
      <c r="E19" s="22"/>
      <c r="F19" s="22"/>
      <c r="G19" s="22"/>
      <c r="H19" s="22"/>
      <c r="I19" s="22"/>
      <c r="J19" s="2">
        <v>37098.300000000003</v>
      </c>
      <c r="K19" s="2">
        <f>J19*10%</f>
        <v>3709.8300000000004</v>
      </c>
      <c r="L19" s="2">
        <f>K19+E27</f>
        <v>8724.630000000001</v>
      </c>
    </row>
    <row r="20" spans="1:12">
      <c r="A20" s="23" t="s">
        <v>39</v>
      </c>
      <c r="B20" s="23"/>
      <c r="C20" s="23"/>
      <c r="D20" s="23"/>
      <c r="E20" s="23"/>
      <c r="F20" s="23"/>
      <c r="G20" s="23"/>
      <c r="H20" s="23"/>
      <c r="I20" s="23"/>
      <c r="J20" s="20"/>
      <c r="K20" s="20"/>
      <c r="L20" s="20"/>
    </row>
    <row r="21" spans="1:12" ht="13.5" customHeight="1">
      <c r="A21" s="20" t="s">
        <v>18</v>
      </c>
      <c r="B21" s="5">
        <v>42410</v>
      </c>
      <c r="C21" s="20">
        <v>278.95</v>
      </c>
      <c r="D21" s="20">
        <v>2414.6999999999998</v>
      </c>
      <c r="E21" s="20">
        <v>1673.7</v>
      </c>
      <c r="F21" s="24">
        <f t="shared" si="7"/>
        <v>69.312958131444901</v>
      </c>
      <c r="G21" s="20">
        <v>241.5</v>
      </c>
      <c r="H21" s="20">
        <v>1915.2</v>
      </c>
      <c r="I21" s="28">
        <f t="shared" si="8"/>
        <v>79.314200521803954</v>
      </c>
      <c r="J21" s="21"/>
      <c r="K21" s="21"/>
      <c r="L21" s="21"/>
    </row>
    <row r="22" spans="1:12">
      <c r="A22" s="20"/>
      <c r="B22" s="2" t="s">
        <v>19</v>
      </c>
      <c r="C22" s="20"/>
      <c r="D22" s="20"/>
      <c r="E22" s="20"/>
      <c r="F22" s="24"/>
      <c r="G22" s="20"/>
      <c r="H22" s="20"/>
      <c r="I22" s="28"/>
      <c r="J22" s="21"/>
      <c r="K22" s="21"/>
      <c r="L22" s="21"/>
    </row>
    <row r="23" spans="1:12" ht="13.5" customHeight="1">
      <c r="A23" s="20" t="s">
        <v>20</v>
      </c>
      <c r="B23" s="5">
        <v>42501</v>
      </c>
      <c r="C23" s="20">
        <v>254.55</v>
      </c>
      <c r="D23" s="20">
        <v>3013.7</v>
      </c>
      <c r="E23" s="20">
        <v>1527</v>
      </c>
      <c r="F23" s="24">
        <f t="shared" si="7"/>
        <v>50.668613332448487</v>
      </c>
      <c r="G23" s="20">
        <v>301.39999999999998</v>
      </c>
      <c r="H23" s="20">
        <v>1828.4</v>
      </c>
      <c r="I23" s="28">
        <f t="shared" si="8"/>
        <v>60.66960878654146</v>
      </c>
      <c r="J23" s="21"/>
      <c r="K23" s="21"/>
      <c r="L23" s="21"/>
    </row>
    <row r="24" spans="1:12">
      <c r="A24" s="20"/>
      <c r="B24" s="2" t="s">
        <v>21</v>
      </c>
      <c r="C24" s="20"/>
      <c r="D24" s="20"/>
      <c r="E24" s="20"/>
      <c r="F24" s="24"/>
      <c r="G24" s="20"/>
      <c r="H24" s="20"/>
      <c r="I24" s="28"/>
      <c r="J24" s="21"/>
      <c r="K24" s="21"/>
      <c r="L24" s="21"/>
    </row>
    <row r="25" spans="1:12" ht="12.75" customHeight="1">
      <c r="A25" s="20" t="s">
        <v>22</v>
      </c>
      <c r="B25" s="5">
        <v>42648</v>
      </c>
      <c r="C25" s="20">
        <v>302.35000000000002</v>
      </c>
      <c r="D25" s="20">
        <v>2159.6999999999998</v>
      </c>
      <c r="E25" s="20">
        <v>1814.1</v>
      </c>
      <c r="F25" s="24">
        <f t="shared" si="7"/>
        <v>83.997777469092938</v>
      </c>
      <c r="G25" s="20">
        <v>216</v>
      </c>
      <c r="H25" s="20">
        <v>2030.1</v>
      </c>
      <c r="I25" s="28">
        <f t="shared" si="8"/>
        <v>93.999166550909848</v>
      </c>
      <c r="J25" s="21"/>
      <c r="K25" s="21"/>
      <c r="L25" s="21"/>
    </row>
    <row r="26" spans="1:12">
      <c r="A26" s="20"/>
      <c r="B26" s="2" t="s">
        <v>23</v>
      </c>
      <c r="C26" s="20"/>
      <c r="D26" s="20"/>
      <c r="E26" s="20"/>
      <c r="F26" s="24"/>
      <c r="G26" s="20"/>
      <c r="H26" s="20"/>
      <c r="I26" s="28"/>
      <c r="J26" s="21"/>
      <c r="K26" s="21"/>
      <c r="L26" s="21"/>
    </row>
    <row r="27" spans="1:12">
      <c r="A27" s="25"/>
      <c r="B27" s="25"/>
      <c r="C27" s="25"/>
      <c r="D27" s="6">
        <v>7588.1</v>
      </c>
      <c r="E27" s="6">
        <v>5014.8</v>
      </c>
      <c r="F27" s="8">
        <f t="shared" si="7"/>
        <v>66.087689935556995</v>
      </c>
      <c r="G27" s="6">
        <v>758.8</v>
      </c>
      <c r="H27" s="6">
        <v>5773.6</v>
      </c>
      <c r="I27" s="7">
        <f t="shared" si="8"/>
        <v>76.087558150261586</v>
      </c>
      <c r="J27" s="21"/>
      <c r="K27" s="21"/>
      <c r="L27" s="21"/>
    </row>
    <row r="28" spans="1:12">
      <c r="A28" s="22" t="s">
        <v>43</v>
      </c>
      <c r="B28" s="22"/>
      <c r="C28" s="22"/>
      <c r="D28" s="22"/>
      <c r="E28" s="22"/>
      <c r="F28" s="22"/>
      <c r="G28" s="22"/>
      <c r="H28" s="22"/>
      <c r="I28" s="22"/>
      <c r="J28" s="2">
        <v>18399</v>
      </c>
      <c r="K28" s="2">
        <f>J28*10%</f>
        <v>1839.9</v>
      </c>
      <c r="L28" s="2">
        <f>E35+K28</f>
        <v>5080.7000000000007</v>
      </c>
    </row>
    <row r="29" spans="1:12">
      <c r="A29" s="23" t="s">
        <v>39</v>
      </c>
      <c r="B29" s="23"/>
      <c r="C29" s="23"/>
      <c r="D29" s="23"/>
      <c r="E29" s="23"/>
      <c r="F29" s="23"/>
      <c r="G29" s="23"/>
      <c r="H29" s="23"/>
      <c r="I29" s="23"/>
      <c r="J29" s="20"/>
      <c r="K29" s="20"/>
      <c r="L29" s="20"/>
    </row>
    <row r="30" spans="1:12" ht="13.5" customHeight="1">
      <c r="A30" s="20" t="s">
        <v>37</v>
      </c>
      <c r="B30" s="5">
        <v>42775</v>
      </c>
      <c r="C30" s="20">
        <v>269750</v>
      </c>
      <c r="D30" s="20">
        <v>3062.4</v>
      </c>
      <c r="E30" s="20">
        <v>1618.5</v>
      </c>
      <c r="F30" s="24">
        <f t="shared" ref="F30:F32" si="9">E30/D30*100</f>
        <v>52.850705329153605</v>
      </c>
      <c r="G30" s="20">
        <v>306.2</v>
      </c>
      <c r="H30" s="20">
        <v>1924.7</v>
      </c>
      <c r="I30" s="28">
        <f t="shared" ref="I30:I32" si="10">H30/D30*100</f>
        <v>62.849399164054333</v>
      </c>
      <c r="J30" s="21"/>
      <c r="K30" s="21"/>
      <c r="L30" s="21"/>
    </row>
    <row r="31" spans="1:12">
      <c r="A31" s="20"/>
      <c r="B31" s="2" t="s">
        <v>24</v>
      </c>
      <c r="C31" s="20"/>
      <c r="D31" s="20"/>
      <c r="E31" s="20"/>
      <c r="F31" s="24"/>
      <c r="G31" s="20"/>
      <c r="H31" s="20"/>
      <c r="I31" s="28"/>
      <c r="J31" s="21"/>
      <c r="K31" s="21"/>
      <c r="L31" s="21"/>
    </row>
    <row r="32" spans="1:12" ht="17.25" customHeight="1">
      <c r="A32" s="20" t="s">
        <v>38</v>
      </c>
      <c r="B32" s="5">
        <v>42865</v>
      </c>
      <c r="C32" s="20">
        <v>270380</v>
      </c>
      <c r="D32" s="20">
        <v>1113.8</v>
      </c>
      <c r="E32" s="20">
        <v>1622.3</v>
      </c>
      <c r="F32" s="24">
        <f t="shared" si="9"/>
        <v>145.65451607110793</v>
      </c>
      <c r="G32" s="20">
        <v>111.3</v>
      </c>
      <c r="H32" s="20">
        <v>1733.6</v>
      </c>
      <c r="I32" s="28">
        <f t="shared" si="10"/>
        <v>155.64733345304361</v>
      </c>
      <c r="J32" s="21"/>
      <c r="K32" s="21"/>
      <c r="L32" s="21"/>
    </row>
    <row r="33" spans="1:12">
      <c r="A33" s="20"/>
      <c r="B33" s="2" t="s">
        <v>25</v>
      </c>
      <c r="C33" s="20"/>
      <c r="D33" s="20"/>
      <c r="E33" s="20"/>
      <c r="F33" s="24"/>
      <c r="G33" s="20"/>
      <c r="H33" s="20"/>
      <c r="I33" s="28"/>
      <c r="J33" s="21"/>
      <c r="K33" s="21"/>
      <c r="L33" s="21"/>
    </row>
    <row r="34" spans="1:12">
      <c r="A34" s="2" t="s">
        <v>26</v>
      </c>
      <c r="B34" s="2" t="s">
        <v>17</v>
      </c>
      <c r="C34" s="2" t="s">
        <v>17</v>
      </c>
      <c r="D34" s="2" t="s">
        <v>17</v>
      </c>
      <c r="E34" s="2" t="s">
        <v>17</v>
      </c>
      <c r="F34" s="2" t="s">
        <v>17</v>
      </c>
      <c r="G34" s="2" t="s">
        <v>17</v>
      </c>
      <c r="H34" s="2" t="s">
        <v>17</v>
      </c>
      <c r="I34" s="4" t="s">
        <v>17</v>
      </c>
      <c r="J34" s="21"/>
      <c r="K34" s="21"/>
      <c r="L34" s="21"/>
    </row>
    <row r="35" spans="1:12">
      <c r="A35" s="26"/>
      <c r="B35" s="26"/>
      <c r="C35" s="26"/>
      <c r="D35" s="6">
        <v>4176.2</v>
      </c>
      <c r="E35" s="6">
        <v>3240.8</v>
      </c>
      <c r="F35" s="8">
        <f t="shared" ref="F35:F36" si="11">E35/D35*100</f>
        <v>77.601647430678611</v>
      </c>
      <c r="G35" s="6">
        <v>417.5</v>
      </c>
      <c r="H35" s="6">
        <v>3658.3</v>
      </c>
      <c r="I35" s="7">
        <f t="shared" ref="I35:I36" si="12">H35/D35*100</f>
        <v>87.598774005076393</v>
      </c>
      <c r="J35" s="21"/>
      <c r="K35" s="21"/>
      <c r="L35" s="21"/>
    </row>
    <row r="36" spans="1:12">
      <c r="A36" s="26" t="s">
        <v>27</v>
      </c>
      <c r="B36" s="26"/>
      <c r="C36" s="26"/>
      <c r="D36" s="6">
        <v>21366.5</v>
      </c>
      <c r="E36" s="6">
        <v>14204.9</v>
      </c>
      <c r="F36" s="8">
        <f t="shared" si="11"/>
        <v>66.482109844850584</v>
      </c>
      <c r="G36" s="6">
        <v>2143.6999999999998</v>
      </c>
      <c r="H36" s="6">
        <v>16341.4</v>
      </c>
      <c r="I36" s="7">
        <f t="shared" si="12"/>
        <v>76.48140781129338</v>
      </c>
      <c r="J36" s="6">
        <f>J8+J19+J28</f>
        <v>93571.4</v>
      </c>
      <c r="K36" s="6">
        <f>K8+K19+K28</f>
        <v>9357.14</v>
      </c>
      <c r="L36" s="7">
        <f>L8+L19+L28</f>
        <v>23562.04</v>
      </c>
    </row>
    <row r="37" spans="1:12" ht="33.75" customHeight="1">
      <c r="A37" s="10" t="s">
        <v>46</v>
      </c>
      <c r="B37" s="10"/>
      <c r="C37" s="10"/>
      <c r="D37" s="13"/>
      <c r="E37" s="13"/>
      <c r="F37" s="15" t="s">
        <v>47</v>
      </c>
      <c r="G37" s="13"/>
      <c r="H37" s="13"/>
      <c r="I37" s="14"/>
    </row>
  </sheetData>
  <mergeCells count="106">
    <mergeCell ref="G1:I1"/>
    <mergeCell ref="I30:I31"/>
    <mergeCell ref="I32:I33"/>
    <mergeCell ref="B5:B6"/>
    <mergeCell ref="A4:A6"/>
    <mergeCell ref="C5:C6"/>
    <mergeCell ref="D4:D6"/>
    <mergeCell ref="I21:I22"/>
    <mergeCell ref="I23:I24"/>
    <mergeCell ref="I25:I26"/>
    <mergeCell ref="I4:I5"/>
    <mergeCell ref="I10:I11"/>
    <mergeCell ref="I12:I13"/>
    <mergeCell ref="I14:I15"/>
    <mergeCell ref="I16:I17"/>
    <mergeCell ref="A35:C35"/>
    <mergeCell ref="A36:C36"/>
    <mergeCell ref="G30:G31"/>
    <mergeCell ref="H30:H31"/>
    <mergeCell ref="A32:A33"/>
    <mergeCell ref="C32:C33"/>
    <mergeCell ref="D32:D33"/>
    <mergeCell ref="E32:E33"/>
    <mergeCell ref="G32:G33"/>
    <mergeCell ref="H32:H33"/>
    <mergeCell ref="F30:F31"/>
    <mergeCell ref="F32:F33"/>
    <mergeCell ref="A23:A24"/>
    <mergeCell ref="C23:C24"/>
    <mergeCell ref="D23:D24"/>
    <mergeCell ref="E23:E24"/>
    <mergeCell ref="G23:G24"/>
    <mergeCell ref="H23:H24"/>
    <mergeCell ref="H25:H26"/>
    <mergeCell ref="A27:C27"/>
    <mergeCell ref="A30:A31"/>
    <mergeCell ref="C30:C31"/>
    <mergeCell ref="D30:D31"/>
    <mergeCell ref="E30:E31"/>
    <mergeCell ref="A25:A26"/>
    <mergeCell ref="C25:C26"/>
    <mergeCell ref="D25:D26"/>
    <mergeCell ref="E25:E26"/>
    <mergeCell ref="G25:G26"/>
    <mergeCell ref="F23:F24"/>
    <mergeCell ref="F25:F26"/>
    <mergeCell ref="H16:H17"/>
    <mergeCell ref="A18:C18"/>
    <mergeCell ref="A21:A22"/>
    <mergeCell ref="C21:C22"/>
    <mergeCell ref="D21:D22"/>
    <mergeCell ref="E21:E22"/>
    <mergeCell ref="A16:A17"/>
    <mergeCell ref="C16:C17"/>
    <mergeCell ref="D16:D17"/>
    <mergeCell ref="E16:E17"/>
    <mergeCell ref="G16:G17"/>
    <mergeCell ref="F16:F17"/>
    <mergeCell ref="G21:G22"/>
    <mergeCell ref="H21:H22"/>
    <mergeCell ref="F21:F22"/>
    <mergeCell ref="G10:G11"/>
    <mergeCell ref="H10:H11"/>
    <mergeCell ref="F4:F5"/>
    <mergeCell ref="F10:F11"/>
    <mergeCell ref="B4:C4"/>
    <mergeCell ref="E4:E5"/>
    <mergeCell ref="G4:G5"/>
    <mergeCell ref="H12:H13"/>
    <mergeCell ref="A14:A15"/>
    <mergeCell ref="C14:C15"/>
    <mergeCell ref="D14:D15"/>
    <mergeCell ref="E14:E15"/>
    <mergeCell ref="G14:G15"/>
    <mergeCell ref="H14:H15"/>
    <mergeCell ref="F12:F13"/>
    <mergeCell ref="F14:F15"/>
    <mergeCell ref="A12:A13"/>
    <mergeCell ref="C12:C13"/>
    <mergeCell ref="D12:D13"/>
    <mergeCell ref="E12:E13"/>
    <mergeCell ref="G12:G13"/>
    <mergeCell ref="A2:L2"/>
    <mergeCell ref="J9:J18"/>
    <mergeCell ref="K9:K18"/>
    <mergeCell ref="L9:L18"/>
    <mergeCell ref="J20:J27"/>
    <mergeCell ref="K20:K27"/>
    <mergeCell ref="L20:L27"/>
    <mergeCell ref="J29:J35"/>
    <mergeCell ref="K29:K35"/>
    <mergeCell ref="L29:L35"/>
    <mergeCell ref="J4:J6"/>
    <mergeCell ref="L4:L5"/>
    <mergeCell ref="K4:K5"/>
    <mergeCell ref="A8:I8"/>
    <mergeCell ref="A9:I9"/>
    <mergeCell ref="A19:I19"/>
    <mergeCell ref="A20:I20"/>
    <mergeCell ref="A28:I28"/>
    <mergeCell ref="A29:I29"/>
    <mergeCell ref="H4:H5"/>
    <mergeCell ref="A10:A11"/>
    <mergeCell ref="C10:C11"/>
    <mergeCell ref="D10:D11"/>
    <mergeCell ref="E10:E11"/>
  </mergeCells>
  <pageMargins left="0.11811023622047245" right="0.11811023622047245" top="0.19685039370078741" bottom="0.35433070866141736" header="0.31496062992125984" footer="0.31496062992125984"/>
  <pageSetup paperSize="9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КСП_ВО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Рыбникова</dc:creator>
  <cp:lastModifiedBy>Суркова Евгения</cp:lastModifiedBy>
  <cp:lastPrinted>2017-07-14T08:30:42Z</cp:lastPrinted>
  <dcterms:created xsi:type="dcterms:W3CDTF">2017-06-23T08:04:42Z</dcterms:created>
  <dcterms:modified xsi:type="dcterms:W3CDTF">2017-07-14T08:30:45Z</dcterms:modified>
</cp:coreProperties>
</file>