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ncelyariya\документы\2017\Буряков\МОНИТОРИНГ ДФ\Мониторинг ДФ I квартал 2017\ИТОГ\"/>
    </mc:Choice>
  </mc:AlternateContent>
  <bookViews>
    <workbookView xWindow="0" yWindow="45" windowWidth="19155" windowHeight="11835" activeTab="1"/>
  </bookViews>
  <sheets>
    <sheet name="№1" sheetId="2" r:id="rId1"/>
    <sheet name="№2" sheetId="3" r:id="rId2"/>
  </sheets>
  <definedNames>
    <definedName name="_xlnm.Print_Titles" localSheetId="0">№1!$5:$6</definedName>
  </definedNames>
  <calcPr calcId="152511"/>
</workbook>
</file>

<file path=xl/calcChain.xml><?xml version="1.0" encoding="utf-8"?>
<calcChain xmlns="http://schemas.openxmlformats.org/spreadsheetml/2006/main">
  <c r="O29" i="2" l="1"/>
  <c r="C10" i="3" l="1"/>
  <c r="D10" i="3"/>
  <c r="F10" i="3"/>
  <c r="B10" i="3" l="1"/>
  <c r="L29" i="2" l="1"/>
  <c r="K29" i="2"/>
  <c r="J29" i="2"/>
  <c r="I29" i="2"/>
  <c r="O15" i="2"/>
  <c r="N15" i="2"/>
  <c r="M15" i="2"/>
  <c r="L15" i="2"/>
  <c r="K15" i="2"/>
  <c r="J15" i="2"/>
  <c r="I15" i="2"/>
  <c r="O8" i="2"/>
  <c r="N8" i="2"/>
  <c r="M8" i="2"/>
  <c r="M7" i="2" s="1"/>
  <c r="J8" i="2"/>
  <c r="I8" i="2"/>
  <c r="E7" i="2"/>
  <c r="N7" i="2" l="1"/>
  <c r="O7" i="2"/>
  <c r="I7" i="2"/>
  <c r="L7" i="2"/>
  <c r="J7" i="2"/>
  <c r="K7" i="2"/>
</calcChain>
</file>

<file path=xl/sharedStrings.xml><?xml version="1.0" encoding="utf-8"?>
<sst xmlns="http://schemas.openxmlformats.org/spreadsheetml/2006/main" count="112" uniqueCount="103">
  <si>
    <t>в том числе:</t>
  </si>
  <si>
    <t>Приложение № 1</t>
  </si>
  <si>
    <t>Наименование объекта</t>
  </si>
  <si>
    <t>Фактический результат (отчет о ходе реализации ГП)</t>
  </si>
  <si>
    <t>Кредит. задолж-ть на 01.01.2016 (освоение средств)</t>
  </si>
  <si>
    <t>КФСР</t>
  </si>
  <si>
    <t>КЦСР</t>
  </si>
  <si>
    <t>КВР</t>
  </si>
  <si>
    <t>ЗАКОН</t>
  </si>
  <si>
    <t>Гос. программа</t>
  </si>
  <si>
    <t>Профинансировано (кап-вложения)</t>
  </si>
  <si>
    <t>фб</t>
  </si>
  <si>
    <t>обл</t>
  </si>
  <si>
    <t>Комитет транспорта и дорожного хозяйства Волгоградской области</t>
  </si>
  <si>
    <t>ГП "Развитие сельских территорий"</t>
  </si>
  <si>
    <t>16 0 04</t>
  </si>
  <si>
    <t>ГП "Развитие транспортной системы"</t>
  </si>
  <si>
    <t>Строительство второго, третьего и четвертого пусковых комплексов мостового перехода через реку Волга в городе Волгограде. Второй пусковой комплекс</t>
  </si>
  <si>
    <t>Автодорога "Обход города Волгограда". Южная часть</t>
  </si>
  <si>
    <t>Проектно-изыскательские работы</t>
  </si>
  <si>
    <t>Строительство 0-й Продольной магистрали (рокадной дороги) с примыканием автомобильных дорог по ул. им. Калинина в Ворошиловском районе и ул. Химической в Центральном районе Волгограда</t>
  </si>
  <si>
    <t>Реконструкция автомобильной дороги "Шоссе Авиаторов" от международного аэропорта Волгоград до ул. Историческая ("Самарский разъезд")</t>
  </si>
  <si>
    <t>Строительство автомобильной дороги "Иловатка - Белокаменка" в Старополтавском муниципальном районе</t>
  </si>
  <si>
    <t>Строительство автомобильной дороги "Новая Иванцовка - Старая Иванцовка" в Палласовском муниципальном районе Волгоградской области</t>
  </si>
  <si>
    <t>Реконструкция автомобильной дороги "Урюпинск - Дубовский - Алексеевская" в Алексеевском муниципальном районе Волгоградской области (мост через о. Чиганак, мост через реку Бузулук)</t>
  </si>
  <si>
    <t>23 2 04 70460</t>
  </si>
  <si>
    <t>Наименование муниципального образования</t>
  </si>
  <si>
    <t>городские округа</t>
  </si>
  <si>
    <t>муниципальные районы</t>
  </si>
  <si>
    <t>городские поселения</t>
  </si>
  <si>
    <t>сельские поселения</t>
  </si>
  <si>
    <t>Алексеевский район</t>
  </si>
  <si>
    <t>Быковский район</t>
  </si>
  <si>
    <t>Городищенский район</t>
  </si>
  <si>
    <t>Даниловский район</t>
  </si>
  <si>
    <t>Дубовский район</t>
  </si>
  <si>
    <t>Еланский район</t>
  </si>
  <si>
    <t>Жирновский район</t>
  </si>
  <si>
    <t>Иловлинский район</t>
  </si>
  <si>
    <t>Калачевский район</t>
  </si>
  <si>
    <t>Камышинский район</t>
  </si>
  <si>
    <t>Киквидзенский район</t>
  </si>
  <si>
    <t>Клетский район</t>
  </si>
  <si>
    <t>Котельниковский район</t>
  </si>
  <si>
    <t>Котовский район</t>
  </si>
  <si>
    <t>Ленинский район</t>
  </si>
  <si>
    <t>Нехаевский район</t>
  </si>
  <si>
    <t>Николаевский район</t>
  </si>
  <si>
    <t>Новоаннинский район</t>
  </si>
  <si>
    <t>Новониколаевский район</t>
  </si>
  <si>
    <t>Октябрьский район</t>
  </si>
  <si>
    <t>Ольховский район</t>
  </si>
  <si>
    <t>Палласовский район</t>
  </si>
  <si>
    <t>Кумылженский район</t>
  </si>
  <si>
    <t>Руднянский район</t>
  </si>
  <si>
    <t>Светлоярский район</t>
  </si>
  <si>
    <t>Серафимовичский район</t>
  </si>
  <si>
    <t>Среднеахтубинский район</t>
  </si>
  <si>
    <t>Старополтавский район</t>
  </si>
  <si>
    <t>Суровикинский район</t>
  </si>
  <si>
    <t>Урюпинский район</t>
  </si>
  <si>
    <t>Фроловский район</t>
  </si>
  <si>
    <t>Чернышковский район</t>
  </si>
  <si>
    <t>г.Волгоград</t>
  </si>
  <si>
    <t>г.Волжский</t>
  </si>
  <si>
    <t>г.Камышин</t>
  </si>
  <si>
    <t>г.Михайловка</t>
  </si>
  <si>
    <t>г.Урюпинск</t>
  </si>
  <si>
    <t>г.Фролово</t>
  </si>
  <si>
    <t>Плановый показатель</t>
  </si>
  <si>
    <t>Фактический результат</t>
  </si>
  <si>
    <t>Приложение № 2</t>
  </si>
  <si>
    <t>Исполнено</t>
  </si>
  <si>
    <t>Утверждено</t>
  </si>
  <si>
    <t>всего:</t>
  </si>
  <si>
    <t>Подраздел 0409                                                                                              "Дорожное хозяйство (дорожные фонды)"</t>
  </si>
  <si>
    <t>Расходы бюджетов муниципальных образований Волгоградской области на дорожное хозяйство (дорожные фонды) в 1 квартале 2017 года</t>
  </si>
  <si>
    <t xml:space="preserve">Единица измерения:  тыс. руб. </t>
  </si>
  <si>
    <t>Объекты строительства и реконструкции в 2017 году</t>
  </si>
  <si>
    <t>Реконструкция маршрута движения клиентских групп ФИФА по пр-кту им. Маршала Советского Союза Г.К.Жукова (комплексное благоустройство улицы от границ автомобильной дороги до границ красных линий, от ш. Авиаторов до пр-кта им. В.И.Ленина)</t>
  </si>
  <si>
    <t>Реконструкция маршрута движения клиентских групп ФИФА по пр-кту им. Ленина (комплексное благоустройство улицы от границ автомобильной дороги до границ красных линий, от улицы Краснознаменской до площади Возрождения)</t>
  </si>
  <si>
    <t>Реконструкция маршрута движения клиентских групп ФИФА по ул. Исторической (комплексное благоустройство улицы от ул. им. Землячки до указательного знака «граница Волгограда») в Дзержинском районе Волгограда</t>
  </si>
  <si>
    <t>Строительство автомобильной дороги физкультурно-оздо­ровительного комплекса с универсальным спортивным залом и двумя плавательными бассейнами по ул. Молодежной (в границах от ул. им. Кирова до ул. Колосовой и от ул. им. Кирова до ул. Аврорской) в Кировском районе Волгограда</t>
  </si>
  <si>
    <t>Реконструкция автомобильной дороги на пересечении ул. Невской и ул. им. Пархоменко с учетом внедрения одностороннего движения по ул. им. Пархоменко (разворотное кольцо)</t>
  </si>
  <si>
    <t>Строительство объекта "Автомобильная дорога от ул.им.Джабаева до ул.им.маршала Василевского в Советском районе Волгограда"</t>
  </si>
  <si>
    <t>Реконструкция ул. Ангарская в границах от ул. им. Римского-Корсакова до автозаправочной станции в Дзержинском районе г. Волгограда</t>
  </si>
  <si>
    <t>Строительство автомобильной дороги по ул. им. Ивановского (в границах от ул. Качуевской до ул. Казахской) в Советском районе г. Волгограда</t>
  </si>
  <si>
    <t>Реконструкция ул. Героев Тулы (от дороги на г. Волжский до ул. Латошинской)</t>
  </si>
  <si>
    <t>Реконструкция ул. Латошинской (от ул. Героев Тулы до выхода на 3 Продольную магистраль)</t>
  </si>
  <si>
    <t>Строительство подъездной дороги к объектам сельхозназначения ООО "Инвид-Агро" в п. Роднички Нехаевского муниципального района Волгоградской области</t>
  </si>
  <si>
    <t>Предоставление субсидий местным бюджетам на дорожную деятельность (мероприятие 6 программы)</t>
  </si>
  <si>
    <t>мун</t>
  </si>
  <si>
    <t>Строительство автомобильной дороги "Волжский - Лиман Казенный" в Среднеахтубинском муниципальном районе</t>
  </si>
  <si>
    <t>Строительство автомобильной дороги "Подъезд от автомобильной дороги "Волгоград (от г. Волжский) - Астрахань к п. Солодовка" в Ленинском муниципальном районе Волгоградской области</t>
  </si>
  <si>
    <t>Строительство автомобильной дороги "Подъезд от автомобильной дороги "Лог - Новогригорьевская - Клетская - Распопинская - Серафимович" к х. Базки" в Серафимовичском муниципальном районе Волгоградской области</t>
  </si>
  <si>
    <t>Подъезд от автомобильной дороги "Новониколаевский - Урюпинск - Нехаевская" к хутору Горский Урюпинского муниципального района Волгоградской области</t>
  </si>
  <si>
    <t>Строительство автомобильной дороги "Подъезд от автомобильной дороги "Михайловка (км 15) - Серафимович - Суровикино" к х. Жирковский" в Клетском муниципальном районе Волгоградской области</t>
  </si>
  <si>
    <t xml:space="preserve">Реконструкция автомобильной дороги "Подъезд от автомобильной дороги "Иловля - Ольховка - Камышин" к с. Рыбинка" (искусственного сооружения км 0+700 - км 1+800) в Ольховском муниципальном районе Волгоградской области
</t>
  </si>
  <si>
    <t xml:space="preserve">Строительство второго, третьего и четвертого пусковых комплексов мостового перехода через реку Волга в городе Волгограде. Третий и четвертый пусковой комплекс. ПИР
</t>
  </si>
  <si>
    <t>Строительство автомобильной дороги "Верхний Еруслан - Салтово" км 0+000 - км 10+000 в Старополтавском муниципальном районе Волгоградской области</t>
  </si>
  <si>
    <t>Строительство автомобильной дороги "Поклоновский - Исакиевский" на участке "Гореловский - Исакиевский" в Алексеевском муниципальном районе Волгоградской области</t>
  </si>
  <si>
    <t>Строительство автомобильной дороги "Урюпинск - Дубовский - Алексеевская" на участке х. Дубовский - х. Пимкинский в Урюпинском и Алексеевском муниципальных районах Волгоградской области</t>
  </si>
  <si>
    <t>Строительство автомобильной дороги "Обход х. Шарашенский" в Алексеевском муниципальном районе Волгоградской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</si>
</sst>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%"/>
    <numFmt numFmtId="166" formatCode="#,##0.000"/>
    <numFmt numFmtId="167" formatCode="0.0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1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4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2">
    <xf numFmtId="0" fontId="0" fillId="0" borderId="0"/>
    <xf numFmtId="0" fontId="1" fillId="0" borderId="0"/>
    <xf numFmtId="0" fontId="11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4" fillId="0" borderId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" fillId="0" borderId="0" applyNumberFormat="0" applyFont="0" applyAlignment="0" applyProtection="0"/>
    <xf numFmtId="0" fontId="6" fillId="0" borderId="0" applyNumberFormat="0" applyFont="0" applyAlignment="0" applyProtection="0"/>
    <xf numFmtId="0" fontId="6" fillId="0" borderId="0" applyNumberFormat="0" applyFont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</cellStyleXfs>
  <cellXfs count="139">
    <xf numFmtId="0" fontId="0" fillId="0" borderId="0" xfId="0"/>
    <xf numFmtId="0" fontId="7" fillId="0" borderId="0" xfId="1" applyFont="1" applyAlignment="1">
      <alignment horizontal="left" vertical="center"/>
    </xf>
    <xf numFmtId="166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164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0" xfId="1" applyFont="1"/>
    <xf numFmtId="0" fontId="9" fillId="0" borderId="0" xfId="1" applyFont="1"/>
    <xf numFmtId="0" fontId="10" fillId="0" borderId="0" xfId="1" applyFont="1"/>
    <xf numFmtId="0" fontId="7" fillId="0" borderId="3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left" vertical="center" wrapText="1"/>
    </xf>
    <xf numFmtId="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right" vertical="center" wrapText="1"/>
    </xf>
    <xf numFmtId="164" fontId="7" fillId="0" borderId="6" xfId="1" applyNumberFormat="1" applyFont="1" applyFill="1" applyBorder="1" applyAlignment="1">
      <alignment horizontal="right" vertical="center" wrapText="1"/>
    </xf>
    <xf numFmtId="1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left" vertical="center" wrapText="1"/>
    </xf>
    <xf numFmtId="0" fontId="7" fillId="0" borderId="17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 wrapText="1"/>
    </xf>
    <xf numFmtId="164" fontId="7" fillId="0" borderId="17" xfId="1" applyNumberFormat="1" applyFont="1" applyFill="1" applyBorder="1" applyAlignment="1">
      <alignment horizontal="center" vertical="center" wrapText="1"/>
    </xf>
    <xf numFmtId="49" fontId="7" fillId="0" borderId="17" xfId="1" applyNumberFormat="1" applyFont="1" applyFill="1" applyBorder="1" applyAlignment="1">
      <alignment horizontal="center" vertical="center" wrapText="1"/>
    </xf>
    <xf numFmtId="164" fontId="7" fillId="0" borderId="17" xfId="1" applyNumberFormat="1" applyFont="1" applyFill="1" applyBorder="1" applyAlignment="1">
      <alignment horizontal="right" vertical="center" wrapText="1"/>
    </xf>
    <xf numFmtId="0" fontId="9" fillId="0" borderId="13" xfId="1" applyFont="1" applyFill="1" applyBorder="1" applyAlignment="1">
      <alignment vertical="center"/>
    </xf>
    <xf numFmtId="166" fontId="9" fillId="0" borderId="14" xfId="1" applyNumberFormat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164" fontId="9" fillId="0" borderId="14" xfId="1" applyNumberFormat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vertical="center"/>
    </xf>
    <xf numFmtId="164" fontId="9" fillId="0" borderId="14" xfId="1" applyNumberFormat="1" applyFont="1" applyFill="1" applyBorder="1" applyAlignment="1">
      <alignment vertical="center"/>
    </xf>
    <xf numFmtId="164" fontId="9" fillId="0" borderId="15" xfId="1" applyNumberFormat="1" applyFont="1" applyFill="1" applyBorder="1" applyAlignment="1">
      <alignment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 wrapText="1"/>
    </xf>
    <xf numFmtId="164" fontId="7" fillId="0" borderId="11" xfId="1" applyNumberFormat="1" applyFont="1" applyFill="1" applyBorder="1" applyAlignment="1">
      <alignment horizontal="center" vertical="center" wrapText="1"/>
    </xf>
    <xf numFmtId="49" fontId="7" fillId="0" borderId="11" xfId="1" applyNumberFormat="1" applyFont="1" applyFill="1" applyBorder="1" applyAlignment="1">
      <alignment horizontal="center" vertical="center" wrapText="1"/>
    </xf>
    <xf numFmtId="164" fontId="7" fillId="0" borderId="11" xfId="1" applyNumberFormat="1" applyFont="1" applyFill="1" applyBorder="1" applyAlignment="1">
      <alignment horizontal="right" vertical="center" wrapText="1"/>
    </xf>
    <xf numFmtId="164" fontId="7" fillId="0" borderId="12" xfId="1" applyNumberFormat="1" applyFont="1" applyFill="1" applyBorder="1" applyAlignment="1">
      <alignment horizontal="right" vertical="center" wrapText="1"/>
    </xf>
    <xf numFmtId="166" fontId="9" fillId="0" borderId="14" xfId="1" applyNumberFormat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vertical="center" wrapText="1"/>
    </xf>
    <xf numFmtId="0" fontId="9" fillId="2" borderId="13" xfId="1" applyFont="1" applyFill="1" applyBorder="1" applyAlignment="1">
      <alignment vertical="center" wrapText="1"/>
    </xf>
    <xf numFmtId="166" fontId="9" fillId="2" borderId="14" xfId="1" applyNumberFormat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164" fontId="9" fillId="2" borderId="14" xfId="1" applyNumberFormat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vertical="center" wrapText="1"/>
    </xf>
    <xf numFmtId="164" fontId="9" fillId="2" borderId="14" xfId="1" applyNumberFormat="1" applyFont="1" applyFill="1" applyBorder="1" applyAlignment="1">
      <alignment vertical="center" wrapText="1"/>
    </xf>
    <xf numFmtId="164" fontId="9" fillId="2" borderId="15" xfId="1" applyNumberFormat="1" applyFont="1" applyFill="1" applyBorder="1" applyAlignment="1">
      <alignment vertical="center" wrapText="1"/>
    </xf>
    <xf numFmtId="0" fontId="9" fillId="0" borderId="13" xfId="1" applyFont="1" applyFill="1" applyBorder="1" applyAlignment="1">
      <alignment horizontal="left" vertical="center" wrapText="1"/>
    </xf>
    <xf numFmtId="164" fontId="9" fillId="0" borderId="14" xfId="1" applyNumberFormat="1" applyFont="1" applyFill="1" applyBorder="1" applyAlignment="1">
      <alignment horizontal="right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2" fillId="0" borderId="0" xfId="190" applyFont="1" applyFill="1" applyBorder="1" applyAlignment="1">
      <alignment vertical="center"/>
    </xf>
    <xf numFmtId="0" fontId="3" fillId="0" borderId="0" xfId="190" applyFont="1" applyAlignment="1">
      <alignment vertical="center"/>
    </xf>
    <xf numFmtId="0" fontId="15" fillId="0" borderId="0" xfId="190" applyFont="1" applyBorder="1" applyAlignment="1">
      <alignment horizontal="center" vertical="center" wrapText="1"/>
    </xf>
    <xf numFmtId="0" fontId="3" fillId="0" borderId="8" xfId="110" applyNumberFormat="1" applyFont="1" applyFill="1" applyBorder="1" applyAlignment="1">
      <alignment horizontal="center" vertical="center" wrapText="1"/>
    </xf>
    <xf numFmtId="0" fontId="3" fillId="0" borderId="9" xfId="110" applyNumberFormat="1" applyFont="1" applyFill="1" applyBorder="1" applyAlignment="1">
      <alignment horizontal="center" vertical="center" wrapText="1"/>
    </xf>
    <xf numFmtId="0" fontId="3" fillId="0" borderId="10" xfId="110" applyNumberFormat="1" applyFont="1" applyFill="1" applyBorder="1" applyAlignment="1">
      <alignment horizontal="left" vertical="center" wrapText="1"/>
    </xf>
    <xf numFmtId="164" fontId="3" fillId="0" borderId="11" xfId="110" applyNumberFormat="1" applyFont="1" applyFill="1" applyBorder="1" applyAlignment="1">
      <alignment horizontal="right" vertical="center" wrapText="1"/>
    </xf>
    <xf numFmtId="164" fontId="3" fillId="0" borderId="12" xfId="110" applyNumberFormat="1" applyFont="1" applyFill="1" applyBorder="1" applyAlignment="1">
      <alignment horizontal="right" vertical="center" wrapText="1"/>
    </xf>
    <xf numFmtId="0" fontId="3" fillId="0" borderId="5" xfId="110" applyNumberFormat="1" applyFont="1" applyFill="1" applyBorder="1" applyAlignment="1">
      <alignment horizontal="left" vertical="center" wrapText="1"/>
    </xf>
    <xf numFmtId="164" fontId="3" fillId="0" borderId="1" xfId="110" applyNumberFormat="1" applyFont="1" applyFill="1" applyBorder="1" applyAlignment="1">
      <alignment horizontal="right" vertical="center" wrapText="1"/>
    </xf>
    <xf numFmtId="164" fontId="3" fillId="0" borderId="6" xfId="110" applyNumberFormat="1" applyFont="1" applyFill="1" applyBorder="1" applyAlignment="1">
      <alignment horizontal="right" vertical="center" wrapText="1"/>
    </xf>
    <xf numFmtId="0" fontId="3" fillId="0" borderId="16" xfId="110" applyNumberFormat="1" applyFont="1" applyFill="1" applyBorder="1" applyAlignment="1">
      <alignment horizontal="left" vertical="center" wrapText="1"/>
    </xf>
    <xf numFmtId="0" fontId="3" fillId="0" borderId="2" xfId="110" applyNumberFormat="1" applyFont="1" applyFill="1" applyBorder="1" applyAlignment="1">
      <alignment horizontal="left" vertical="center" wrapText="1"/>
    </xf>
    <xf numFmtId="164" fontId="3" fillId="0" borderId="3" xfId="110" applyNumberFormat="1" applyFont="1" applyFill="1" applyBorder="1" applyAlignment="1">
      <alignment horizontal="right" vertical="center" wrapText="1"/>
    </xf>
    <xf numFmtId="164" fontId="3" fillId="0" borderId="4" xfId="110" applyNumberFormat="1" applyFont="1" applyFill="1" applyBorder="1" applyAlignment="1">
      <alignment horizontal="right" vertical="center" wrapText="1"/>
    </xf>
    <xf numFmtId="0" fontId="3" fillId="0" borderId="7" xfId="110" applyNumberFormat="1" applyFont="1" applyFill="1" applyBorder="1" applyAlignment="1">
      <alignment horizontal="left" vertical="center" wrapText="1"/>
    </xf>
    <xf numFmtId="164" fontId="3" fillId="0" borderId="8" xfId="110" applyNumberFormat="1" applyFont="1" applyFill="1" applyBorder="1" applyAlignment="1">
      <alignment horizontal="right" vertical="center" wrapText="1"/>
    </xf>
    <xf numFmtId="164" fontId="3" fillId="0" borderId="9" xfId="110" applyNumberFormat="1" applyFont="1" applyFill="1" applyBorder="1" applyAlignment="1">
      <alignment horizontal="right" vertical="center" wrapText="1"/>
    </xf>
    <xf numFmtId="0" fontId="5" fillId="0" borderId="19" xfId="110" applyNumberFormat="1" applyFont="1" applyFill="1" applyBorder="1" applyAlignment="1">
      <alignment horizontal="left" vertical="center" wrapText="1"/>
    </xf>
    <xf numFmtId="164" fontId="5" fillId="0" borderId="20" xfId="110" applyNumberFormat="1" applyFont="1" applyFill="1" applyBorder="1" applyAlignment="1">
      <alignment horizontal="right" vertical="center" wrapText="1"/>
    </xf>
    <xf numFmtId="164" fontId="5" fillId="0" borderId="21" xfId="110" applyNumberFormat="1" applyFont="1" applyFill="1" applyBorder="1" applyAlignment="1">
      <alignment horizontal="right" vertical="center" wrapText="1"/>
    </xf>
    <xf numFmtId="0" fontId="18" fillId="0" borderId="10" xfId="110" applyNumberFormat="1" applyFont="1" applyFill="1" applyBorder="1" applyAlignment="1">
      <alignment horizontal="left" vertical="center" wrapText="1"/>
    </xf>
    <xf numFmtId="164" fontId="5" fillId="0" borderId="23" xfId="110" applyNumberFormat="1" applyFont="1" applyFill="1" applyBorder="1" applyAlignment="1">
      <alignment horizontal="right" vertical="center" wrapText="1"/>
    </xf>
    <xf numFmtId="164" fontId="3" fillId="0" borderId="24" xfId="110" applyNumberFormat="1" applyFont="1" applyFill="1" applyBorder="1" applyAlignment="1">
      <alignment horizontal="right" vertical="center" wrapText="1"/>
    </xf>
    <xf numFmtId="164" fontId="3" fillId="0" borderId="25" xfId="110" applyNumberFormat="1" applyFont="1" applyFill="1" applyBorder="1" applyAlignment="1">
      <alignment horizontal="right" vertical="center" wrapText="1"/>
    </xf>
    <xf numFmtId="164" fontId="3" fillId="0" borderId="26" xfId="110" applyNumberFormat="1" applyFont="1" applyFill="1" applyBorder="1" applyAlignment="1">
      <alignment horizontal="right" vertical="center" wrapText="1"/>
    </xf>
    <xf numFmtId="164" fontId="3" fillId="0" borderId="27" xfId="110" applyNumberFormat="1" applyFont="1" applyFill="1" applyBorder="1" applyAlignment="1">
      <alignment horizontal="right" vertical="center" wrapText="1"/>
    </xf>
    <xf numFmtId="164" fontId="3" fillId="0" borderId="22" xfId="110" applyNumberFormat="1" applyFont="1" applyFill="1" applyBorder="1" applyAlignment="1">
      <alignment horizontal="right" vertical="center" wrapText="1"/>
    </xf>
    <xf numFmtId="0" fontId="4" fillId="0" borderId="0" xfId="190" applyFont="1" applyFill="1" applyBorder="1" applyAlignment="1">
      <alignment vertical="center"/>
    </xf>
    <xf numFmtId="164" fontId="5" fillId="0" borderId="3" xfId="110" applyNumberFormat="1" applyFont="1" applyFill="1" applyBorder="1" applyAlignment="1">
      <alignment horizontal="right" vertical="center" wrapText="1"/>
    </xf>
    <xf numFmtId="164" fontId="5" fillId="0" borderId="4" xfId="110" applyNumberFormat="1" applyFont="1" applyFill="1" applyBorder="1" applyAlignment="1">
      <alignment horizontal="right" vertical="center" wrapText="1"/>
    </xf>
    <xf numFmtId="165" fontId="18" fillId="0" borderId="23" xfId="110" applyNumberFormat="1" applyFont="1" applyFill="1" applyBorder="1" applyAlignment="1">
      <alignment horizontal="right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right"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167" fontId="3" fillId="0" borderId="11" xfId="110" applyNumberFormat="1" applyFont="1" applyFill="1" applyBorder="1" applyAlignment="1">
      <alignment horizontal="right" vertical="center" wrapText="1"/>
    </xf>
    <xf numFmtId="167" fontId="3" fillId="0" borderId="12" xfId="110" applyNumberFormat="1" applyFont="1" applyFill="1" applyBorder="1" applyAlignment="1">
      <alignment horizontal="right" vertical="center" wrapText="1"/>
    </xf>
    <xf numFmtId="167" fontId="3" fillId="0" borderId="1" xfId="110" applyNumberFormat="1" applyFont="1" applyFill="1" applyBorder="1" applyAlignment="1">
      <alignment horizontal="right" vertical="center" wrapText="1"/>
    </xf>
    <xf numFmtId="167" fontId="3" fillId="0" borderId="6" xfId="110" applyNumberFormat="1" applyFont="1" applyFill="1" applyBorder="1" applyAlignment="1">
      <alignment horizontal="right" vertical="center" wrapText="1"/>
    </xf>
    <xf numFmtId="167" fontId="3" fillId="0" borderId="17" xfId="110" applyNumberFormat="1" applyFont="1" applyFill="1" applyBorder="1" applyAlignment="1">
      <alignment horizontal="right" vertical="center" wrapText="1"/>
    </xf>
    <xf numFmtId="167" fontId="3" fillId="0" borderId="18" xfId="110" applyNumberFormat="1" applyFont="1" applyFill="1" applyBorder="1" applyAlignment="1">
      <alignment horizontal="right" vertical="center" wrapText="1"/>
    </xf>
    <xf numFmtId="167" fontId="3" fillId="0" borderId="3" xfId="110" applyNumberFormat="1" applyFont="1" applyFill="1" applyBorder="1" applyAlignment="1">
      <alignment horizontal="right" vertical="center" wrapText="1"/>
    </xf>
    <xf numFmtId="167" fontId="3" fillId="0" borderId="8" xfId="110" applyNumberFormat="1" applyFont="1" applyFill="1" applyBorder="1" applyAlignment="1">
      <alignment horizontal="right" vertical="center" wrapText="1"/>
    </xf>
    <xf numFmtId="165" fontId="3" fillId="0" borderId="9" xfId="110" applyNumberFormat="1" applyFont="1" applyFill="1" applyBorder="1" applyAlignment="1">
      <alignment horizontal="right" vertical="center" wrapText="1"/>
    </xf>
    <xf numFmtId="0" fontId="7" fillId="0" borderId="12" xfId="1" applyFont="1" applyFill="1" applyBorder="1" applyAlignment="1">
      <alignment horizontal="right" vertical="center" wrapText="1"/>
    </xf>
    <xf numFmtId="0" fontId="7" fillId="0" borderId="6" xfId="1" applyFont="1" applyFill="1" applyBorder="1" applyAlignment="1">
      <alignment horizontal="right" vertical="center" wrapText="1"/>
    </xf>
    <xf numFmtId="4" fontId="7" fillId="0" borderId="6" xfId="1" applyNumberFormat="1" applyFont="1" applyFill="1" applyBorder="1" applyAlignment="1">
      <alignment horizontal="right" vertical="center" wrapText="1"/>
    </xf>
    <xf numFmtId="4" fontId="7" fillId="0" borderId="18" xfId="1" applyNumberFormat="1" applyFont="1" applyFill="1" applyBorder="1" applyAlignment="1">
      <alignment horizontal="right" vertical="center" wrapText="1"/>
    </xf>
    <xf numFmtId="0" fontId="7" fillId="0" borderId="8" xfId="1" applyFont="1" applyFill="1" applyBorder="1" applyAlignment="1">
      <alignment horizontal="center" vertical="center"/>
    </xf>
    <xf numFmtId="49" fontId="7" fillId="0" borderId="8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right" vertical="center" wrapText="1"/>
    </xf>
    <xf numFmtId="4" fontId="7" fillId="0" borderId="9" xfId="1" applyNumberFormat="1" applyFont="1" applyFill="1" applyBorder="1" applyAlignment="1">
      <alignment horizontal="right" vertical="center" wrapText="1"/>
    </xf>
    <xf numFmtId="0" fontId="7" fillId="0" borderId="7" xfId="1" applyFont="1" applyFill="1" applyBorder="1" applyAlignment="1">
      <alignment horizontal="left" vertical="center" wrapText="1"/>
    </xf>
    <xf numFmtId="164" fontId="9" fillId="0" borderId="32" xfId="1" applyNumberFormat="1" applyFont="1" applyFill="1" applyBorder="1" applyAlignment="1">
      <alignment horizontal="right" vertical="center" wrapText="1"/>
    </xf>
    <xf numFmtId="164" fontId="9" fillId="0" borderId="33" xfId="1" applyNumberFormat="1" applyFont="1" applyFill="1" applyBorder="1" applyAlignment="1">
      <alignment horizontal="right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right" vertical="center"/>
    </xf>
    <xf numFmtId="166" fontId="7" fillId="0" borderId="3" xfId="1" applyNumberFormat="1" applyFont="1" applyFill="1" applyBorder="1" applyAlignment="1">
      <alignment horizontal="center" vertical="center" wrapText="1"/>
    </xf>
    <xf numFmtId="166" fontId="7" fillId="0" borderId="8" xfId="1" applyNumberFormat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7" fillId="0" borderId="30" xfId="1" applyFont="1" applyFill="1" applyBorder="1" applyAlignment="1">
      <alignment horizontal="center" vertical="center" wrapText="1"/>
    </xf>
    <xf numFmtId="0" fontId="7" fillId="0" borderId="31" xfId="1" applyFont="1" applyFill="1" applyBorder="1" applyAlignment="1">
      <alignment horizontal="center" vertical="center" wrapText="1"/>
    </xf>
    <xf numFmtId="0" fontId="5" fillId="0" borderId="28" xfId="110" applyNumberFormat="1" applyFont="1" applyFill="1" applyBorder="1" applyAlignment="1">
      <alignment horizontal="left" vertical="center" wrapText="1"/>
    </xf>
    <xf numFmtId="0" fontId="5" fillId="0" borderId="19" xfId="110" applyNumberFormat="1" applyFont="1" applyFill="1" applyBorder="1" applyAlignment="1">
      <alignment horizontal="left" vertical="center" wrapText="1"/>
    </xf>
    <xf numFmtId="0" fontId="15" fillId="0" borderId="0" xfId="190" applyFont="1" applyBorder="1" applyAlignment="1">
      <alignment horizontal="center" vertical="center" wrapText="1"/>
    </xf>
    <xf numFmtId="49" fontId="3" fillId="0" borderId="0" xfId="190" applyNumberFormat="1" applyFont="1" applyBorder="1" applyAlignment="1">
      <alignment horizontal="right" vertical="center"/>
    </xf>
    <xf numFmtId="0" fontId="5" fillId="0" borderId="2" xfId="110" applyNumberFormat="1" applyFont="1" applyFill="1" applyBorder="1" applyAlignment="1">
      <alignment horizontal="center" vertical="center" wrapText="1"/>
    </xf>
    <xf numFmtId="0" fontId="5" fillId="0" borderId="5" xfId="110" applyNumberFormat="1" applyFont="1" applyFill="1" applyBorder="1" applyAlignment="1">
      <alignment horizontal="center" vertical="center" wrapText="1"/>
    </xf>
    <xf numFmtId="0" fontId="5" fillId="0" borderId="7" xfId="110" applyNumberFormat="1" applyFont="1" applyFill="1" applyBorder="1" applyAlignment="1">
      <alignment horizontal="center" vertical="center" wrapText="1"/>
    </xf>
    <xf numFmtId="0" fontId="2" fillId="0" borderId="0" xfId="190" applyFont="1" applyFill="1" applyBorder="1" applyAlignment="1">
      <alignment horizontal="right" vertical="center"/>
    </xf>
    <xf numFmtId="0" fontId="5" fillId="0" borderId="1" xfId="110" applyNumberFormat="1" applyFont="1" applyFill="1" applyBorder="1" applyAlignment="1">
      <alignment horizontal="center" vertical="center" wrapText="1"/>
    </xf>
    <xf numFmtId="0" fontId="5" fillId="0" borderId="8" xfId="110" applyNumberFormat="1" applyFont="1" applyFill="1" applyBorder="1" applyAlignment="1">
      <alignment horizontal="center" vertical="center" wrapText="1"/>
    </xf>
    <xf numFmtId="0" fontId="3" fillId="0" borderId="1" xfId="110" applyNumberFormat="1" applyFont="1" applyFill="1" applyBorder="1" applyAlignment="1">
      <alignment horizontal="center" vertical="center" wrapText="1"/>
    </xf>
    <xf numFmtId="0" fontId="3" fillId="0" borderId="6" xfId="110" applyNumberFormat="1" applyFont="1" applyFill="1" applyBorder="1" applyAlignment="1">
      <alignment horizontal="center" vertical="center" wrapText="1"/>
    </xf>
    <xf numFmtId="0" fontId="5" fillId="0" borderId="3" xfId="110" applyNumberFormat="1" applyFont="1" applyFill="1" applyBorder="1" applyAlignment="1">
      <alignment horizontal="center" vertical="center" wrapText="1"/>
    </xf>
    <xf numFmtId="0" fontId="5" fillId="0" borderId="4" xfId="110" applyNumberFormat="1" applyFont="1" applyFill="1" applyBorder="1" applyAlignment="1">
      <alignment horizontal="center" vertical="center" wrapText="1"/>
    </xf>
  </cellXfs>
  <cellStyles count="212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Normal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3" xfId="148"/>
    <cellStyle name="Ввод  4" xfId="149"/>
    <cellStyle name="Вывод 2" xfId="150"/>
    <cellStyle name="Вывод 3" xfId="151"/>
    <cellStyle name="Вывод 4" xfId="152"/>
    <cellStyle name="Вычисление 2" xfId="153"/>
    <cellStyle name="Вычисление 3" xfId="154"/>
    <cellStyle name="Вычисление 4" xfId="155"/>
    <cellStyle name="Заголовок 1 2" xfId="156"/>
    <cellStyle name="Заголовок 1 3" xfId="157"/>
    <cellStyle name="Заголовок 1 4" xfId="158"/>
    <cellStyle name="Заголовок 2 2" xfId="159"/>
    <cellStyle name="Заголовок 2 3" xfId="160"/>
    <cellStyle name="Заголовок 2 4" xfId="161"/>
    <cellStyle name="Заголовок 3 2" xfId="162"/>
    <cellStyle name="Заголовок 3 3" xfId="163"/>
    <cellStyle name="Заголовок 3 4" xfId="164"/>
    <cellStyle name="Заголовок 4 2" xfId="165"/>
    <cellStyle name="Заголовок 4 3" xfId="166"/>
    <cellStyle name="Заголовок 4 4" xfId="167"/>
    <cellStyle name="Итог 2" xfId="168"/>
    <cellStyle name="Итог 2 2" xfId="169"/>
    <cellStyle name="Итог 2 3" xfId="170"/>
    <cellStyle name="Итог 2 4" xfId="171"/>
    <cellStyle name="Итог 3" xfId="172"/>
    <cellStyle name="Итог 4" xfId="173"/>
    <cellStyle name="Контрольная ячейка 2" xfId="174"/>
    <cellStyle name="Контрольная ячейка 2 2" xfId="175"/>
    <cellStyle name="Контрольная ячейка 2 3" xfId="176"/>
    <cellStyle name="Контрольная ячейка 2 4" xfId="177"/>
    <cellStyle name="Контрольная ячейка 3" xfId="178"/>
    <cellStyle name="Контрольная ячейка 4" xfId="179"/>
    <cellStyle name="Название 2" xfId="180"/>
    <cellStyle name="Название 3" xfId="181"/>
    <cellStyle name="Название 4" xfId="182"/>
    <cellStyle name="Нейтральный 2" xfId="183"/>
    <cellStyle name="Нейтральный 3" xfId="184"/>
    <cellStyle name="Нейтральный 4" xfId="185"/>
    <cellStyle name="Обычный" xfId="0" builtinId="0"/>
    <cellStyle name="Обычный 2" xfId="1"/>
    <cellStyle name="Обычный 2 2" xfId="186"/>
    <cellStyle name="Обычный 2 2 3" xfId="187"/>
    <cellStyle name="Обычный 3" xfId="188"/>
    <cellStyle name="Обычный 4" xfId="189"/>
    <cellStyle name="Обычный 5" xfId="190"/>
    <cellStyle name="Плохой 2" xfId="191"/>
    <cellStyle name="Плохой 3" xfId="192"/>
    <cellStyle name="Плохой 4" xfId="193"/>
    <cellStyle name="Пояснение 2" xfId="194"/>
    <cellStyle name="Пояснение 3" xfId="195"/>
    <cellStyle name="Пояснение 4" xfId="196"/>
    <cellStyle name="Примечание 2" xfId="197"/>
    <cellStyle name="Примечание 3" xfId="198"/>
    <cellStyle name="Примечание 4" xfId="199"/>
    <cellStyle name="Связанная ячейка 2" xfId="200"/>
    <cellStyle name="Связанная ячейка 3" xfId="201"/>
    <cellStyle name="Связанная ячейка 4" xfId="202"/>
    <cellStyle name="Текст предупреждения 2" xfId="203"/>
    <cellStyle name="Текст предупреждения 2 2" xfId="204"/>
    <cellStyle name="Текст предупреждения 2 3" xfId="205"/>
    <cellStyle name="Текст предупреждения 2 4" xfId="206"/>
    <cellStyle name="Текст предупреждения 3" xfId="207"/>
    <cellStyle name="Текст предупреждения 4" xfId="208"/>
    <cellStyle name="Хороший 2" xfId="209"/>
    <cellStyle name="Хороший 3" xfId="210"/>
    <cellStyle name="Хороший 4" xfId="2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40"/>
  <sheetViews>
    <sheetView zoomScaleNormal="100" workbookViewId="0">
      <pane xSplit="1" ySplit="7" topLeftCell="B8" activePane="bottomRight" state="frozen"/>
      <selection pane="topRight" activeCell="C1" sqref="C1"/>
      <selection pane="bottomLeft" activeCell="A5" sqref="A5"/>
      <selection pane="bottomRight" activeCell="A49" sqref="A49"/>
    </sheetView>
  </sheetViews>
  <sheetFormatPr defaultRowHeight="12.75" outlineLevelRow="1" x14ac:dyDescent="0.2"/>
  <cols>
    <col min="1" max="1" width="78.5703125" style="1" customWidth="1"/>
    <col min="2" max="2" width="11.42578125" style="2" customWidth="1"/>
    <col min="3" max="3" width="15.85546875" style="3" hidden="1" customWidth="1"/>
    <col min="4" max="4" width="13.140625" style="3" customWidth="1"/>
    <col min="5" max="5" width="11.7109375" style="4" hidden="1" customWidth="1"/>
    <col min="6" max="6" width="5.7109375" style="5" hidden="1" customWidth="1"/>
    <col min="7" max="7" width="11.140625" style="5" hidden="1" customWidth="1"/>
    <col min="8" max="8" width="4.28515625" style="5" hidden="1" customWidth="1"/>
    <col min="9" max="12" width="10.28515625" style="6" hidden="1" customWidth="1"/>
    <col min="13" max="14" width="11" style="6" bestFit="1" customWidth="1"/>
    <col min="15" max="15" width="11.85546875" style="6" customWidth="1"/>
    <col min="16" max="31" width="2.42578125" style="7" customWidth="1"/>
    <col min="32" max="16384" width="9.140625" style="7"/>
  </cols>
  <sheetData>
    <row r="1" spans="1:15" ht="15.75" x14ac:dyDescent="0.2">
      <c r="N1" s="116" t="s">
        <v>1</v>
      </c>
      <c r="O1" s="116"/>
    </row>
    <row r="3" spans="1:15" ht="15.75" x14ac:dyDescent="0.2">
      <c r="A3" s="115" t="s">
        <v>78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</row>
    <row r="4" spans="1:15" ht="13.5" thickBot="1" x14ac:dyDescent="0.25"/>
    <row r="5" spans="1:15" ht="14.25" customHeight="1" x14ac:dyDescent="0.2">
      <c r="A5" s="113" t="s">
        <v>2</v>
      </c>
      <c r="B5" s="117" t="s">
        <v>69</v>
      </c>
      <c r="C5" s="112" t="s">
        <v>3</v>
      </c>
      <c r="D5" s="112" t="s">
        <v>70</v>
      </c>
      <c r="E5" s="120" t="s">
        <v>4</v>
      </c>
      <c r="F5" s="10" t="s">
        <v>5</v>
      </c>
      <c r="G5" s="10" t="s">
        <v>6</v>
      </c>
      <c r="H5" s="10" t="s">
        <v>7</v>
      </c>
      <c r="I5" s="112" t="s">
        <v>8</v>
      </c>
      <c r="J5" s="112"/>
      <c r="K5" s="112" t="s">
        <v>9</v>
      </c>
      <c r="L5" s="112"/>
      <c r="M5" s="122" t="s">
        <v>10</v>
      </c>
      <c r="N5" s="123"/>
      <c r="O5" s="124"/>
    </row>
    <row r="6" spans="1:15" ht="24.75" customHeight="1" thickBot="1" x14ac:dyDescent="0.25">
      <c r="A6" s="114"/>
      <c r="B6" s="118"/>
      <c r="C6" s="119"/>
      <c r="D6" s="119"/>
      <c r="E6" s="121"/>
      <c r="F6" s="52">
        <v>2</v>
      </c>
      <c r="G6" s="52">
        <v>3</v>
      </c>
      <c r="H6" s="52">
        <v>4</v>
      </c>
      <c r="I6" s="52" t="s">
        <v>11</v>
      </c>
      <c r="J6" s="52" t="s">
        <v>12</v>
      </c>
      <c r="K6" s="52" t="s">
        <v>11</v>
      </c>
      <c r="L6" s="52" t="s">
        <v>12</v>
      </c>
      <c r="M6" s="52" t="s">
        <v>11</v>
      </c>
      <c r="N6" s="52" t="s">
        <v>12</v>
      </c>
      <c r="O6" s="89" t="s">
        <v>91</v>
      </c>
    </row>
    <row r="7" spans="1:15" s="8" customFormat="1" ht="13.5" thickBot="1" x14ac:dyDescent="0.25">
      <c r="A7" s="50" t="s">
        <v>13</v>
      </c>
      <c r="B7" s="40"/>
      <c r="C7" s="41"/>
      <c r="D7" s="41"/>
      <c r="E7" s="51">
        <f>E8+E15+E29</f>
        <v>0</v>
      </c>
      <c r="F7" s="42"/>
      <c r="G7" s="42"/>
      <c r="H7" s="42"/>
      <c r="I7" s="51" t="e">
        <f>I8+I15+I29+#REF!</f>
        <v>#REF!</v>
      </c>
      <c r="J7" s="51" t="e">
        <f>J8+J15+J29+#REF!</f>
        <v>#REF!</v>
      </c>
      <c r="K7" s="51" t="e">
        <f>K8+K15+K29+#REF!</f>
        <v>#REF!</v>
      </c>
      <c r="L7" s="51" t="e">
        <f>L8+L15+L29+#REF!</f>
        <v>#REF!</v>
      </c>
      <c r="M7" s="110">
        <f>M8+M15+M29</f>
        <v>0</v>
      </c>
      <c r="N7" s="51">
        <f>N8+N15+N29</f>
        <v>118110.81000000001</v>
      </c>
      <c r="O7" s="111">
        <f>O8+O15+O29</f>
        <v>7790.9</v>
      </c>
    </row>
    <row r="8" spans="1:15" s="9" customFormat="1" ht="14.25" thickBot="1" x14ac:dyDescent="0.3">
      <c r="A8" s="43" t="s">
        <v>14</v>
      </c>
      <c r="B8" s="44"/>
      <c r="C8" s="45"/>
      <c r="D8" s="45"/>
      <c r="E8" s="46"/>
      <c r="F8" s="47"/>
      <c r="G8" s="45" t="s">
        <v>15</v>
      </c>
      <c r="H8" s="47"/>
      <c r="I8" s="48">
        <f>SUM(I9:I14)</f>
        <v>0</v>
      </c>
      <c r="J8" s="48">
        <f>SUM(J9:J14)</f>
        <v>0</v>
      </c>
      <c r="K8" s="48">
        <v>219294.5</v>
      </c>
      <c r="L8" s="48">
        <v>329995.89999999997</v>
      </c>
      <c r="M8" s="48">
        <f>SUM(M9:M14)</f>
        <v>0</v>
      </c>
      <c r="N8" s="48">
        <f>SUM(N9:N14)</f>
        <v>2725.9399999999996</v>
      </c>
      <c r="O8" s="49">
        <f>SUM(O9:O14)</f>
        <v>0</v>
      </c>
    </row>
    <row r="9" spans="1:15" ht="25.5" outlineLevel="1" x14ac:dyDescent="0.2">
      <c r="A9" s="13" t="s">
        <v>92</v>
      </c>
      <c r="B9" s="87">
        <v>2.4300000000000002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>
        <v>1262.22</v>
      </c>
      <c r="O9" s="39"/>
    </row>
    <row r="10" spans="1:15" ht="38.25" customHeight="1" outlineLevel="1" x14ac:dyDescent="0.2">
      <c r="A10" s="13" t="s">
        <v>23</v>
      </c>
      <c r="B10" s="87">
        <v>7.2571000000000003</v>
      </c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18"/>
    </row>
    <row r="11" spans="1:15" ht="38.25" outlineLevel="1" x14ac:dyDescent="0.2">
      <c r="A11" s="13" t="s">
        <v>93</v>
      </c>
      <c r="B11" s="87">
        <v>1.579</v>
      </c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18"/>
    </row>
    <row r="12" spans="1:15" ht="38.25" outlineLevel="1" x14ac:dyDescent="0.2">
      <c r="A12" s="13" t="s">
        <v>94</v>
      </c>
      <c r="B12" s="87">
        <v>5.9889999999999999</v>
      </c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>
        <v>1173.69</v>
      </c>
      <c r="O12" s="18"/>
    </row>
    <row r="13" spans="1:15" ht="25.5" outlineLevel="1" x14ac:dyDescent="0.2">
      <c r="A13" s="13" t="s">
        <v>95</v>
      </c>
      <c r="B13" s="87">
        <v>2.15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18"/>
    </row>
    <row r="14" spans="1:15" ht="39" outlineLevel="1" thickBot="1" x14ac:dyDescent="0.25">
      <c r="A14" s="13" t="s">
        <v>96</v>
      </c>
      <c r="B14" s="87">
        <v>4.83</v>
      </c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>
        <v>290.02999999999997</v>
      </c>
      <c r="O14" s="18"/>
    </row>
    <row r="15" spans="1:15" ht="13.5" thickBot="1" x14ac:dyDescent="0.25">
      <c r="A15" s="43" t="s">
        <v>16</v>
      </c>
      <c r="B15" s="44"/>
      <c r="C15" s="45"/>
      <c r="D15" s="45"/>
      <c r="E15" s="46"/>
      <c r="F15" s="47"/>
      <c r="G15" s="47"/>
      <c r="H15" s="47"/>
      <c r="I15" s="48">
        <f t="shared" ref="I15:O15" si="0">SUM(I16:I28)</f>
        <v>0</v>
      </c>
      <c r="J15" s="48">
        <f t="shared" si="0"/>
        <v>0</v>
      </c>
      <c r="K15" s="48">
        <f t="shared" si="0"/>
        <v>0</v>
      </c>
      <c r="L15" s="48">
        <f t="shared" si="0"/>
        <v>0</v>
      </c>
      <c r="M15" s="48">
        <f t="shared" si="0"/>
        <v>0</v>
      </c>
      <c r="N15" s="48">
        <f t="shared" si="0"/>
        <v>115384.87000000001</v>
      </c>
      <c r="O15" s="49">
        <f t="shared" si="0"/>
        <v>0</v>
      </c>
    </row>
    <row r="16" spans="1:15" ht="25.5" outlineLevel="1" x14ac:dyDescent="0.2">
      <c r="A16" s="13" t="s">
        <v>17</v>
      </c>
      <c r="B16" s="87">
        <v>6.5</v>
      </c>
      <c r="C16" s="11"/>
      <c r="D16" s="14"/>
      <c r="E16" s="15"/>
      <c r="F16" s="16"/>
      <c r="G16" s="11"/>
      <c r="H16" s="11"/>
      <c r="I16" s="17"/>
      <c r="J16" s="17"/>
      <c r="K16" s="17"/>
      <c r="L16" s="17"/>
      <c r="M16" s="17"/>
      <c r="N16" s="86"/>
      <c r="O16" s="18"/>
    </row>
    <row r="17" spans="1:15" outlineLevel="1" x14ac:dyDescent="0.2">
      <c r="A17" s="13" t="s">
        <v>18</v>
      </c>
      <c r="B17" s="87"/>
      <c r="C17" s="11"/>
      <c r="D17" s="19"/>
      <c r="E17" s="15"/>
      <c r="F17" s="16"/>
      <c r="G17" s="11"/>
      <c r="H17" s="11"/>
      <c r="I17" s="17"/>
      <c r="J17" s="17"/>
      <c r="K17" s="17"/>
      <c r="L17" s="17"/>
      <c r="M17" s="17"/>
      <c r="N17" s="86"/>
      <c r="O17" s="18"/>
    </row>
    <row r="18" spans="1:15" ht="25.5" customHeight="1" outlineLevel="1" x14ac:dyDescent="0.2">
      <c r="A18" s="21" t="s">
        <v>97</v>
      </c>
      <c r="B18" s="87">
        <v>1.252</v>
      </c>
      <c r="C18" s="11"/>
      <c r="D18" s="14"/>
      <c r="E18" s="15"/>
      <c r="F18" s="16"/>
      <c r="G18" s="11"/>
      <c r="H18" s="11"/>
      <c r="I18" s="17"/>
      <c r="J18" s="17"/>
      <c r="K18" s="17"/>
      <c r="L18" s="17"/>
      <c r="M18" s="17"/>
      <c r="N18" s="86"/>
      <c r="O18" s="18"/>
    </row>
    <row r="19" spans="1:15" outlineLevel="1" x14ac:dyDescent="0.2">
      <c r="A19" s="13" t="s">
        <v>19</v>
      </c>
      <c r="B19" s="87"/>
      <c r="C19" s="11"/>
      <c r="D19" s="14"/>
      <c r="E19" s="15"/>
      <c r="F19" s="16"/>
      <c r="G19" s="11"/>
      <c r="H19" s="11"/>
      <c r="I19" s="17"/>
      <c r="J19" s="17"/>
      <c r="K19" s="17"/>
      <c r="L19" s="17"/>
      <c r="M19" s="17"/>
      <c r="N19" s="86"/>
      <c r="O19" s="18"/>
    </row>
    <row r="20" spans="1:15" ht="15.75" customHeight="1" outlineLevel="1" x14ac:dyDescent="0.2">
      <c r="A20" s="21" t="s">
        <v>98</v>
      </c>
      <c r="B20" s="87"/>
      <c r="C20" s="11"/>
      <c r="D20" s="14"/>
      <c r="E20" s="15"/>
      <c r="F20" s="16"/>
      <c r="G20" s="11"/>
      <c r="H20" s="11"/>
      <c r="I20" s="17"/>
      <c r="J20" s="17"/>
      <c r="K20" s="17"/>
      <c r="L20" s="17"/>
      <c r="M20" s="17"/>
      <c r="N20" s="86"/>
      <c r="O20" s="18"/>
    </row>
    <row r="21" spans="1:15" ht="25.5" outlineLevel="1" x14ac:dyDescent="0.2">
      <c r="A21" s="13" t="s">
        <v>22</v>
      </c>
      <c r="B21" s="87">
        <v>4.7919999999999998</v>
      </c>
      <c r="C21" s="12"/>
      <c r="D21" s="11"/>
      <c r="E21" s="15"/>
      <c r="F21" s="16"/>
      <c r="G21" s="11"/>
      <c r="H21" s="11"/>
      <c r="I21" s="17"/>
      <c r="J21" s="17"/>
      <c r="K21" s="17"/>
      <c r="L21" s="17"/>
      <c r="M21" s="17"/>
      <c r="N21" s="86"/>
      <c r="O21" s="18"/>
    </row>
    <row r="22" spans="1:15" ht="25.5" outlineLevel="1" x14ac:dyDescent="0.2">
      <c r="A22" s="13" t="s">
        <v>99</v>
      </c>
      <c r="B22" s="87">
        <v>10</v>
      </c>
      <c r="C22" s="11"/>
      <c r="D22" s="14"/>
      <c r="E22" s="15"/>
      <c r="F22" s="16"/>
      <c r="G22" s="11"/>
      <c r="H22" s="11"/>
      <c r="I22" s="17"/>
      <c r="J22" s="17"/>
      <c r="K22" s="17"/>
      <c r="L22" s="17"/>
      <c r="M22" s="17"/>
      <c r="N22" s="86"/>
      <c r="O22" s="18"/>
    </row>
    <row r="23" spans="1:15" ht="38.25" outlineLevel="1" x14ac:dyDescent="0.2">
      <c r="A23" s="13" t="s">
        <v>24</v>
      </c>
      <c r="B23" s="87">
        <v>0.52700000000000002</v>
      </c>
      <c r="C23" s="11"/>
      <c r="D23" s="14"/>
      <c r="E23" s="15"/>
      <c r="F23" s="16"/>
      <c r="G23" s="11"/>
      <c r="H23" s="11"/>
      <c r="I23" s="17"/>
      <c r="J23" s="17"/>
      <c r="K23" s="17"/>
      <c r="L23" s="17"/>
      <c r="M23" s="17"/>
      <c r="N23" s="86">
        <v>14642.22</v>
      </c>
      <c r="O23" s="18"/>
    </row>
    <row r="24" spans="1:15" ht="33" customHeight="1" outlineLevel="1" x14ac:dyDescent="0.2">
      <c r="A24" s="13" t="s">
        <v>100</v>
      </c>
      <c r="B24" s="87">
        <v>3.41</v>
      </c>
      <c r="C24" s="11"/>
      <c r="D24" s="14"/>
      <c r="E24" s="15"/>
      <c r="F24" s="16"/>
      <c r="G24" s="11"/>
      <c r="H24" s="11"/>
      <c r="I24" s="17"/>
      <c r="J24" s="17"/>
      <c r="K24" s="17"/>
      <c r="L24" s="17"/>
      <c r="M24" s="17"/>
      <c r="N24" s="86">
        <v>1105.97</v>
      </c>
      <c r="O24" s="18"/>
    </row>
    <row r="25" spans="1:15" ht="38.25" outlineLevel="1" x14ac:dyDescent="0.2">
      <c r="A25" s="13" t="s">
        <v>101</v>
      </c>
      <c r="B25" s="87">
        <v>18</v>
      </c>
      <c r="C25" s="11"/>
      <c r="D25" s="14"/>
      <c r="E25" s="15"/>
      <c r="F25" s="16"/>
      <c r="G25" s="11"/>
      <c r="H25" s="11"/>
      <c r="I25" s="17"/>
      <c r="J25" s="17"/>
      <c r="K25" s="17"/>
      <c r="L25" s="17"/>
      <c r="M25" s="17"/>
      <c r="N25" s="86"/>
      <c r="O25" s="18"/>
    </row>
    <row r="26" spans="1:15" ht="25.5" outlineLevel="1" x14ac:dyDescent="0.2">
      <c r="A26" s="13" t="s">
        <v>102</v>
      </c>
      <c r="B26" s="87">
        <v>3.1709999999999998</v>
      </c>
      <c r="C26" s="11"/>
      <c r="D26" s="14"/>
      <c r="E26" s="15"/>
      <c r="F26" s="16"/>
      <c r="G26" s="11"/>
      <c r="H26" s="11"/>
      <c r="I26" s="17"/>
      <c r="J26" s="17"/>
      <c r="K26" s="17"/>
      <c r="L26" s="17"/>
      <c r="M26" s="17"/>
      <c r="N26" s="86"/>
      <c r="O26" s="18"/>
    </row>
    <row r="27" spans="1:15" ht="25.5" outlineLevel="1" x14ac:dyDescent="0.2">
      <c r="A27" s="13" t="s">
        <v>21</v>
      </c>
      <c r="B27" s="87">
        <v>10.287000000000001</v>
      </c>
      <c r="C27" s="11"/>
      <c r="D27" s="14"/>
      <c r="E27" s="15"/>
      <c r="F27" s="16"/>
      <c r="G27" s="11"/>
      <c r="H27" s="11"/>
      <c r="I27" s="17"/>
      <c r="J27" s="17"/>
      <c r="K27" s="17"/>
      <c r="L27" s="17"/>
      <c r="M27" s="17"/>
      <c r="N27" s="86">
        <v>402.97</v>
      </c>
      <c r="O27" s="18"/>
    </row>
    <row r="28" spans="1:15" ht="39" outlineLevel="1" thickBot="1" x14ac:dyDescent="0.25">
      <c r="A28" s="13" t="s">
        <v>20</v>
      </c>
      <c r="B28" s="87">
        <v>3.782</v>
      </c>
      <c r="C28" s="11"/>
      <c r="D28" s="14"/>
      <c r="E28" s="15"/>
      <c r="F28" s="16"/>
      <c r="G28" s="11"/>
      <c r="H28" s="11"/>
      <c r="I28" s="17"/>
      <c r="J28" s="17"/>
      <c r="K28" s="17"/>
      <c r="L28" s="17"/>
      <c r="M28" s="17"/>
      <c r="N28" s="86">
        <v>99233.71</v>
      </c>
      <c r="O28" s="18"/>
    </row>
    <row r="29" spans="1:15" ht="13.5" thickBot="1" x14ac:dyDescent="0.25">
      <c r="A29" s="27" t="s">
        <v>90</v>
      </c>
      <c r="B29" s="28"/>
      <c r="C29" s="29"/>
      <c r="D29" s="29"/>
      <c r="E29" s="30"/>
      <c r="F29" s="31"/>
      <c r="G29" s="31"/>
      <c r="H29" s="31"/>
      <c r="I29" s="32">
        <f>SUM(I30:I40)</f>
        <v>0</v>
      </c>
      <c r="J29" s="32">
        <f>SUM(J30:J40)</f>
        <v>71921.8</v>
      </c>
      <c r="K29" s="32">
        <f>SUM(K30:K40)</f>
        <v>0</v>
      </c>
      <c r="L29" s="32">
        <f>SUM(L30:L40)</f>
        <v>248708.69999999998</v>
      </c>
      <c r="M29" s="32"/>
      <c r="N29" s="32"/>
      <c r="O29" s="33">
        <f>O32+O36</f>
        <v>7790.9</v>
      </c>
    </row>
    <row r="30" spans="1:15" ht="25.5" outlineLevel="1" x14ac:dyDescent="0.2">
      <c r="A30" s="13" t="s">
        <v>85</v>
      </c>
      <c r="B30" s="88">
        <v>0.82</v>
      </c>
      <c r="C30" s="34"/>
      <c r="D30" s="35"/>
      <c r="E30" s="36"/>
      <c r="F30" s="37">
        <v>409</v>
      </c>
      <c r="G30" s="35" t="s">
        <v>25</v>
      </c>
      <c r="H30" s="35">
        <v>500</v>
      </c>
      <c r="I30" s="38"/>
      <c r="J30" s="38">
        <v>19780.099999999999</v>
      </c>
      <c r="K30" s="38"/>
      <c r="L30" s="38">
        <v>20000</v>
      </c>
      <c r="M30" s="38"/>
      <c r="N30" s="38"/>
      <c r="O30" s="101"/>
    </row>
    <row r="31" spans="1:15" ht="25.5" outlineLevel="1" x14ac:dyDescent="0.2">
      <c r="A31" s="13" t="s">
        <v>86</v>
      </c>
      <c r="B31" s="88">
        <v>1.32</v>
      </c>
      <c r="C31" s="20"/>
      <c r="D31" s="11"/>
      <c r="E31" s="15"/>
      <c r="F31" s="16">
        <v>409</v>
      </c>
      <c r="G31" s="11" t="s">
        <v>25</v>
      </c>
      <c r="H31" s="11">
        <v>500</v>
      </c>
      <c r="I31" s="17"/>
      <c r="J31" s="17">
        <v>3205.3</v>
      </c>
      <c r="K31" s="17"/>
      <c r="L31" s="17">
        <v>80000</v>
      </c>
      <c r="M31" s="17"/>
      <c r="N31" s="17"/>
      <c r="O31" s="102"/>
    </row>
    <row r="32" spans="1:15" outlineLevel="1" x14ac:dyDescent="0.2">
      <c r="A32" s="13" t="s">
        <v>87</v>
      </c>
      <c r="B32" s="88">
        <v>3.7</v>
      </c>
      <c r="C32" s="20"/>
      <c r="D32" s="11"/>
      <c r="E32" s="15"/>
      <c r="F32" s="16">
        <v>409</v>
      </c>
      <c r="G32" s="11" t="s">
        <v>25</v>
      </c>
      <c r="H32" s="11">
        <v>500</v>
      </c>
      <c r="I32" s="17"/>
      <c r="J32" s="17">
        <v>34849.599999999999</v>
      </c>
      <c r="K32" s="17"/>
      <c r="L32" s="17">
        <v>35023.5</v>
      </c>
      <c r="M32" s="17"/>
      <c r="N32" s="17"/>
      <c r="O32" s="103">
        <v>633.4</v>
      </c>
    </row>
    <row r="33" spans="1:15" outlineLevel="1" x14ac:dyDescent="0.2">
      <c r="A33" s="13" t="s">
        <v>88</v>
      </c>
      <c r="B33" s="88">
        <v>3.6</v>
      </c>
      <c r="C33" s="20"/>
      <c r="D33" s="11"/>
      <c r="E33" s="15"/>
      <c r="F33" s="16"/>
      <c r="G33" s="11"/>
      <c r="H33" s="11"/>
      <c r="I33" s="17"/>
      <c r="J33" s="17"/>
      <c r="K33" s="17"/>
      <c r="L33" s="17">
        <v>50000</v>
      </c>
      <c r="M33" s="17"/>
      <c r="N33" s="17"/>
      <c r="O33" s="102"/>
    </row>
    <row r="34" spans="1:15" ht="25.5" outlineLevel="1" x14ac:dyDescent="0.2">
      <c r="A34" s="13" t="s">
        <v>89</v>
      </c>
      <c r="B34" s="88">
        <v>0.83499999999999996</v>
      </c>
      <c r="C34" s="20"/>
      <c r="D34" s="11"/>
      <c r="E34" s="15"/>
      <c r="F34" s="16"/>
      <c r="G34" s="11"/>
      <c r="H34" s="11"/>
      <c r="I34" s="17"/>
      <c r="J34" s="17"/>
      <c r="K34" s="17"/>
      <c r="L34" s="17">
        <v>49598.400000000001</v>
      </c>
      <c r="M34" s="17"/>
      <c r="N34" s="17"/>
      <c r="O34" s="102"/>
    </row>
    <row r="35" spans="1:15" ht="38.25" outlineLevel="1" x14ac:dyDescent="0.2">
      <c r="A35" s="13" t="s">
        <v>79</v>
      </c>
      <c r="B35" s="88">
        <v>4.8499999999999996</v>
      </c>
      <c r="C35" s="20"/>
      <c r="D35" s="88"/>
      <c r="E35" s="85"/>
      <c r="F35" s="16"/>
      <c r="G35" s="88"/>
      <c r="H35" s="88"/>
      <c r="I35" s="86"/>
      <c r="J35" s="86"/>
      <c r="K35" s="86"/>
      <c r="L35" s="86"/>
      <c r="M35" s="86"/>
      <c r="N35" s="86"/>
      <c r="O35" s="102"/>
    </row>
    <row r="36" spans="1:15" ht="38.25" outlineLevel="1" x14ac:dyDescent="0.2">
      <c r="A36" s="13" t="s">
        <v>80</v>
      </c>
      <c r="B36" s="88">
        <v>6.3</v>
      </c>
      <c r="C36" s="20"/>
      <c r="D36" s="11"/>
      <c r="E36" s="15"/>
      <c r="F36" s="16">
        <v>409</v>
      </c>
      <c r="G36" s="11" t="s">
        <v>25</v>
      </c>
      <c r="H36" s="11">
        <v>500</v>
      </c>
      <c r="I36" s="17"/>
      <c r="J36" s="17">
        <v>5694.4</v>
      </c>
      <c r="K36" s="17"/>
      <c r="L36" s="17">
        <v>5694.4</v>
      </c>
      <c r="M36" s="17"/>
      <c r="N36" s="17"/>
      <c r="O36" s="103">
        <v>7157.5</v>
      </c>
    </row>
    <row r="37" spans="1:15" ht="38.25" outlineLevel="1" x14ac:dyDescent="0.2">
      <c r="A37" s="13" t="s">
        <v>81</v>
      </c>
      <c r="B37" s="88">
        <v>2.9</v>
      </c>
      <c r="C37" s="22"/>
      <c r="D37" s="23"/>
      <c r="E37" s="24"/>
      <c r="F37" s="25"/>
      <c r="G37" s="23"/>
      <c r="H37" s="23"/>
      <c r="I37" s="26"/>
      <c r="J37" s="26"/>
      <c r="K37" s="26"/>
      <c r="L37" s="26"/>
      <c r="M37" s="26"/>
      <c r="N37" s="26"/>
      <c r="O37" s="104"/>
    </row>
    <row r="38" spans="1:15" ht="51" outlineLevel="1" x14ac:dyDescent="0.2">
      <c r="A38" s="13" t="s">
        <v>82</v>
      </c>
      <c r="B38" s="88">
        <v>0.45</v>
      </c>
      <c r="C38" s="22"/>
      <c r="D38" s="23"/>
      <c r="E38" s="24"/>
      <c r="F38" s="25"/>
      <c r="G38" s="23"/>
      <c r="H38" s="23"/>
      <c r="I38" s="26"/>
      <c r="J38" s="26"/>
      <c r="K38" s="26"/>
      <c r="L38" s="26"/>
      <c r="M38" s="26"/>
      <c r="N38" s="26"/>
      <c r="O38" s="104"/>
    </row>
    <row r="39" spans="1:15" ht="25.5" outlineLevel="1" x14ac:dyDescent="0.2">
      <c r="A39" s="13" t="s">
        <v>83</v>
      </c>
      <c r="B39" s="88">
        <v>0.2</v>
      </c>
      <c r="C39" s="22"/>
      <c r="D39" s="23"/>
      <c r="E39" s="24"/>
      <c r="F39" s="25"/>
      <c r="G39" s="23"/>
      <c r="H39" s="23"/>
      <c r="I39" s="26"/>
      <c r="J39" s="26"/>
      <c r="K39" s="26"/>
      <c r="L39" s="26"/>
      <c r="M39" s="26"/>
      <c r="N39" s="26"/>
      <c r="O39" s="104"/>
    </row>
    <row r="40" spans="1:15" ht="26.25" outlineLevel="1" thickBot="1" x14ac:dyDescent="0.25">
      <c r="A40" s="109" t="s">
        <v>84</v>
      </c>
      <c r="B40" s="90">
        <v>0.85</v>
      </c>
      <c r="C40" s="105"/>
      <c r="D40" s="90"/>
      <c r="E40" s="91"/>
      <c r="F40" s="106">
        <v>409</v>
      </c>
      <c r="G40" s="90" t="s">
        <v>25</v>
      </c>
      <c r="H40" s="90">
        <v>500</v>
      </c>
      <c r="I40" s="107"/>
      <c r="J40" s="107">
        <v>8392.4</v>
      </c>
      <c r="K40" s="107"/>
      <c r="L40" s="107">
        <v>8392.4</v>
      </c>
      <c r="M40" s="107"/>
      <c r="N40" s="107"/>
      <c r="O40" s="108"/>
    </row>
  </sheetData>
  <mergeCells count="10">
    <mergeCell ref="I5:J5"/>
    <mergeCell ref="K5:L5"/>
    <mergeCell ref="A5:A6"/>
    <mergeCell ref="A3:O3"/>
    <mergeCell ref="N1:O1"/>
    <mergeCell ref="B5:B6"/>
    <mergeCell ref="C5:C6"/>
    <mergeCell ref="D5:D6"/>
    <mergeCell ref="E5:E6"/>
    <mergeCell ref="M5:O5"/>
  </mergeCells>
  <pageMargins left="0.62" right="0.17" top="0.44" bottom="0.43307086614173229" header="0.31496062992125984" footer="0.31496062992125984"/>
  <pageSetup paperSize="9" scale="71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showGridLines="0" tabSelected="1" workbookViewId="0">
      <selection activeCell="I15" sqref="I15"/>
    </sheetView>
  </sheetViews>
  <sheetFormatPr defaultRowHeight="15" x14ac:dyDescent="0.2"/>
  <cols>
    <col min="1" max="1" width="29.42578125" style="53" customWidth="1"/>
    <col min="2" max="2" width="11.85546875" style="53" customWidth="1"/>
    <col min="3" max="3" width="11.85546875" style="53" bestFit="1" customWidth="1"/>
    <col min="4" max="4" width="15.5703125" style="53" bestFit="1" customWidth="1"/>
    <col min="5" max="5" width="10.5703125" style="53" bestFit="1" customWidth="1"/>
    <col min="6" max="6" width="10.140625" style="53" bestFit="1" customWidth="1"/>
    <col min="7" max="16384" width="9.140625" style="53"/>
  </cols>
  <sheetData>
    <row r="1" spans="1:6" x14ac:dyDescent="0.2">
      <c r="E1" s="132" t="s">
        <v>71</v>
      </c>
      <c r="F1" s="132"/>
    </row>
    <row r="3" spans="1:6" s="54" customFormat="1" ht="32.25" customHeight="1" x14ac:dyDescent="0.2">
      <c r="A3" s="127" t="s">
        <v>76</v>
      </c>
      <c r="B3" s="127"/>
      <c r="C3" s="127"/>
      <c r="D3" s="127"/>
      <c r="E3" s="127"/>
      <c r="F3" s="127"/>
    </row>
    <row r="4" spans="1:6" s="54" customFormat="1" ht="16.5" thickBot="1" x14ac:dyDescent="0.25">
      <c r="A4" s="55"/>
      <c r="B4" s="55"/>
      <c r="C4" s="55"/>
      <c r="D4" s="128" t="s">
        <v>77</v>
      </c>
      <c r="E4" s="128"/>
      <c r="F4" s="128"/>
    </row>
    <row r="5" spans="1:6" ht="33" customHeight="1" x14ac:dyDescent="0.2">
      <c r="A5" s="129" t="s">
        <v>26</v>
      </c>
      <c r="B5" s="137" t="s">
        <v>75</v>
      </c>
      <c r="C5" s="137"/>
      <c r="D5" s="137"/>
      <c r="E5" s="137"/>
      <c r="F5" s="138"/>
    </row>
    <row r="6" spans="1:6" x14ac:dyDescent="0.2">
      <c r="A6" s="130"/>
      <c r="B6" s="133" t="s">
        <v>74</v>
      </c>
      <c r="C6" s="135" t="s">
        <v>0</v>
      </c>
      <c r="D6" s="135"/>
      <c r="E6" s="135"/>
      <c r="F6" s="136"/>
    </row>
    <row r="7" spans="1:6" ht="33" customHeight="1" thickBot="1" x14ac:dyDescent="0.25">
      <c r="A7" s="131"/>
      <c r="B7" s="134"/>
      <c r="C7" s="56" t="s">
        <v>27</v>
      </c>
      <c r="D7" s="56" t="s">
        <v>28</v>
      </c>
      <c r="E7" s="56" t="s">
        <v>29</v>
      </c>
      <c r="F7" s="57" t="s">
        <v>30</v>
      </c>
    </row>
    <row r="8" spans="1:6" ht="15.75" thickBot="1" x14ac:dyDescent="0.25">
      <c r="A8" s="71" t="s">
        <v>73</v>
      </c>
      <c r="B8" s="75">
        <v>4860618.3855400002</v>
      </c>
      <c r="C8" s="72">
        <v>3808232.9655800001</v>
      </c>
      <c r="D8" s="72">
        <v>174127.16184000002</v>
      </c>
      <c r="E8" s="72">
        <v>332334.00456000003</v>
      </c>
      <c r="F8" s="73">
        <v>545924.25355999998</v>
      </c>
    </row>
    <row r="9" spans="1:6" x14ac:dyDescent="0.2">
      <c r="A9" s="125" t="s">
        <v>72</v>
      </c>
      <c r="B9" s="82">
        <v>649581.6971799999</v>
      </c>
      <c r="C9" s="82">
        <v>572280.97195999988</v>
      </c>
      <c r="D9" s="82">
        <v>8346.5794100000003</v>
      </c>
      <c r="E9" s="82">
        <v>37386.477630000001</v>
      </c>
      <c r="F9" s="83">
        <v>31567.668179999997</v>
      </c>
    </row>
    <row r="10" spans="1:6" s="81" customFormat="1" ht="15.75" thickBot="1" x14ac:dyDescent="0.25">
      <c r="A10" s="126"/>
      <c r="B10" s="84">
        <f>B9/B8</f>
        <v>0.13364178087143397</v>
      </c>
      <c r="C10" s="84">
        <f t="shared" ref="C10:F10" si="0">C9/C8</f>
        <v>0.15027467519252477</v>
      </c>
      <c r="D10" s="84">
        <f t="shared" si="0"/>
        <v>4.7933816423593983E-2</v>
      </c>
      <c r="E10" s="84">
        <v>0.113</v>
      </c>
      <c r="F10" s="100">
        <f t="shared" si="0"/>
        <v>5.7824264033234679E-2</v>
      </c>
    </row>
    <row r="11" spans="1:6" x14ac:dyDescent="0.2">
      <c r="A11" s="74" t="s">
        <v>0</v>
      </c>
      <c r="B11" s="76"/>
      <c r="C11" s="59"/>
      <c r="D11" s="59"/>
      <c r="E11" s="59"/>
      <c r="F11" s="60"/>
    </row>
    <row r="12" spans="1:6" x14ac:dyDescent="0.2">
      <c r="A12" s="58" t="s">
        <v>31</v>
      </c>
      <c r="B12" s="76"/>
      <c r="C12" s="92">
        <v>0</v>
      </c>
      <c r="D12" s="92">
        <v>0</v>
      </c>
      <c r="E12" s="92">
        <v>0</v>
      </c>
      <c r="F12" s="93">
        <v>2855.8528500000002</v>
      </c>
    </row>
    <row r="13" spans="1:6" x14ac:dyDescent="0.2">
      <c r="A13" s="61" t="s">
        <v>32</v>
      </c>
      <c r="B13" s="77"/>
      <c r="C13" s="94">
        <v>0</v>
      </c>
      <c r="D13" s="94">
        <v>0</v>
      </c>
      <c r="E13" s="94">
        <v>283.58999999999997</v>
      </c>
      <c r="F13" s="95">
        <v>1127.83662</v>
      </c>
    </row>
    <row r="14" spans="1:6" x14ac:dyDescent="0.2">
      <c r="A14" s="61" t="s">
        <v>33</v>
      </c>
      <c r="B14" s="77"/>
      <c r="C14" s="94">
        <v>0</v>
      </c>
      <c r="D14" s="94">
        <v>51.8</v>
      </c>
      <c r="E14" s="94">
        <v>1768.2643999999998</v>
      </c>
      <c r="F14" s="95">
        <v>480.12796999999995</v>
      </c>
    </row>
    <row r="15" spans="1:6" x14ac:dyDescent="0.2">
      <c r="A15" s="61" t="s">
        <v>34</v>
      </c>
      <c r="B15" s="77"/>
      <c r="C15" s="94">
        <v>0</v>
      </c>
      <c r="D15" s="94">
        <v>99.996660000000006</v>
      </c>
      <c r="E15" s="94">
        <v>120.88849999999999</v>
      </c>
      <c r="F15" s="95">
        <v>574.10705000000007</v>
      </c>
    </row>
    <row r="16" spans="1:6" x14ac:dyDescent="0.2">
      <c r="A16" s="61" t="s">
        <v>35</v>
      </c>
      <c r="B16" s="77"/>
      <c r="C16" s="94">
        <v>0</v>
      </c>
      <c r="D16" s="94">
        <v>67.521960000000007</v>
      </c>
      <c r="E16" s="94">
        <v>623.29866000000004</v>
      </c>
      <c r="F16" s="95">
        <v>544.01326000000006</v>
      </c>
    </row>
    <row r="17" spans="1:6" x14ac:dyDescent="0.2">
      <c r="A17" s="61" t="s">
        <v>36</v>
      </c>
      <c r="B17" s="77"/>
      <c r="C17" s="94">
        <v>0</v>
      </c>
      <c r="D17" s="94">
        <v>0</v>
      </c>
      <c r="E17" s="94">
        <v>2840.5192299999999</v>
      </c>
      <c r="F17" s="95">
        <v>2098.4768599999998</v>
      </c>
    </row>
    <row r="18" spans="1:6" x14ac:dyDescent="0.2">
      <c r="A18" s="61" t="s">
        <v>37</v>
      </c>
      <c r="B18" s="77"/>
      <c r="C18" s="94">
        <v>0</v>
      </c>
      <c r="D18" s="94">
        <v>1572.8611000000001</v>
      </c>
      <c r="E18" s="94">
        <v>880.07192000000009</v>
      </c>
      <c r="F18" s="95">
        <v>1204.6241</v>
      </c>
    </row>
    <row r="19" spans="1:6" x14ac:dyDescent="0.2">
      <c r="A19" s="61" t="s">
        <v>38</v>
      </c>
      <c r="B19" s="77"/>
      <c r="C19" s="94">
        <v>0</v>
      </c>
      <c r="D19" s="94">
        <v>0</v>
      </c>
      <c r="E19" s="94">
        <v>1450.1086600000001</v>
      </c>
      <c r="F19" s="95">
        <v>1114.32584</v>
      </c>
    </row>
    <row r="20" spans="1:6" x14ac:dyDescent="0.2">
      <c r="A20" s="61" t="s">
        <v>39</v>
      </c>
      <c r="B20" s="77"/>
      <c r="C20" s="94">
        <v>0</v>
      </c>
      <c r="D20" s="94">
        <v>226.71</v>
      </c>
      <c r="E20" s="94">
        <v>1911.5808100000002</v>
      </c>
      <c r="F20" s="95">
        <v>421.32165000000003</v>
      </c>
    </row>
    <row r="21" spans="1:6" x14ac:dyDescent="0.2">
      <c r="A21" s="61" t="s">
        <v>40</v>
      </c>
      <c r="B21" s="77"/>
      <c r="C21" s="94">
        <v>0</v>
      </c>
      <c r="D21" s="94">
        <v>0</v>
      </c>
      <c r="E21" s="94">
        <v>316.334</v>
      </c>
      <c r="F21" s="95">
        <v>1193.3289399999999</v>
      </c>
    </row>
    <row r="22" spans="1:6" x14ac:dyDescent="0.2">
      <c r="A22" s="61" t="s">
        <v>41</v>
      </c>
      <c r="B22" s="77"/>
      <c r="C22" s="94">
        <v>0</v>
      </c>
      <c r="D22" s="94">
        <v>0</v>
      </c>
      <c r="E22" s="94">
        <v>0</v>
      </c>
      <c r="F22" s="95">
        <v>818.25644</v>
      </c>
    </row>
    <row r="23" spans="1:6" x14ac:dyDescent="0.2">
      <c r="A23" s="61" t="s">
        <v>42</v>
      </c>
      <c r="B23" s="77"/>
      <c r="C23" s="94">
        <v>0</v>
      </c>
      <c r="D23" s="94">
        <v>109.312</v>
      </c>
      <c r="E23" s="94">
        <v>0</v>
      </c>
      <c r="F23" s="95">
        <v>635.67370999999991</v>
      </c>
    </row>
    <row r="24" spans="1:6" x14ac:dyDescent="0.2">
      <c r="A24" s="61" t="s">
        <v>43</v>
      </c>
      <c r="B24" s="77"/>
      <c r="C24" s="94">
        <v>0</v>
      </c>
      <c r="D24" s="94">
        <v>0</v>
      </c>
      <c r="E24" s="94">
        <v>7734.8967899999998</v>
      </c>
      <c r="F24" s="95">
        <v>136.61600000000001</v>
      </c>
    </row>
    <row r="25" spans="1:6" x14ac:dyDescent="0.2">
      <c r="A25" s="61" t="s">
        <v>44</v>
      </c>
      <c r="B25" s="77"/>
      <c r="C25" s="94">
        <v>0</v>
      </c>
      <c r="D25" s="94">
        <v>332.67500000000001</v>
      </c>
      <c r="E25" s="94">
        <v>3730</v>
      </c>
      <c r="F25" s="95">
        <v>878.9759499999999</v>
      </c>
    </row>
    <row r="26" spans="1:6" x14ac:dyDescent="0.2">
      <c r="A26" s="61" t="s">
        <v>45</v>
      </c>
      <c r="B26" s="77"/>
      <c r="C26" s="94">
        <v>0</v>
      </c>
      <c r="D26" s="94">
        <v>466.23987</v>
      </c>
      <c r="E26" s="94">
        <v>650.76324</v>
      </c>
      <c r="F26" s="95">
        <v>208.35996</v>
      </c>
    </row>
    <row r="27" spans="1:6" x14ac:dyDescent="0.2">
      <c r="A27" s="61" t="s">
        <v>46</v>
      </c>
      <c r="B27" s="77"/>
      <c r="C27" s="94">
        <v>0</v>
      </c>
      <c r="D27" s="94">
        <v>0</v>
      </c>
      <c r="E27" s="94">
        <v>0</v>
      </c>
      <c r="F27" s="95">
        <v>475.19160999999997</v>
      </c>
    </row>
    <row r="28" spans="1:6" x14ac:dyDescent="0.2">
      <c r="A28" s="61" t="s">
        <v>47</v>
      </c>
      <c r="B28" s="77"/>
      <c r="C28" s="94">
        <v>0</v>
      </c>
      <c r="D28" s="94">
        <v>0</v>
      </c>
      <c r="E28" s="94">
        <v>53.959780000000002</v>
      </c>
      <c r="F28" s="95">
        <v>1693.1857199999999</v>
      </c>
    </row>
    <row r="29" spans="1:6" x14ac:dyDescent="0.2">
      <c r="A29" s="61" t="s">
        <v>48</v>
      </c>
      <c r="B29" s="77"/>
      <c r="C29" s="94">
        <v>0</v>
      </c>
      <c r="D29" s="94">
        <v>28.6</v>
      </c>
      <c r="E29" s="94">
        <v>1325.1665800000001</v>
      </c>
      <c r="F29" s="95">
        <v>1974.5314900000001</v>
      </c>
    </row>
    <row r="30" spans="1:6" x14ac:dyDescent="0.2">
      <c r="A30" s="61" t="s">
        <v>49</v>
      </c>
      <c r="B30" s="77"/>
      <c r="C30" s="94">
        <v>0</v>
      </c>
      <c r="D30" s="94">
        <v>0</v>
      </c>
      <c r="E30" s="94">
        <v>803.36648000000002</v>
      </c>
      <c r="F30" s="95">
        <v>1551.00748</v>
      </c>
    </row>
    <row r="31" spans="1:6" x14ac:dyDescent="0.2">
      <c r="A31" s="61" t="s">
        <v>50</v>
      </c>
      <c r="B31" s="77"/>
      <c r="C31" s="94">
        <v>0</v>
      </c>
      <c r="D31" s="94">
        <v>0</v>
      </c>
      <c r="E31" s="94">
        <v>288.36957000000001</v>
      </c>
      <c r="F31" s="95">
        <v>688.42918999999995</v>
      </c>
    </row>
    <row r="32" spans="1:6" x14ac:dyDescent="0.2">
      <c r="A32" s="61" t="s">
        <v>51</v>
      </c>
      <c r="B32" s="77"/>
      <c r="C32" s="94">
        <v>0</v>
      </c>
      <c r="D32" s="94">
        <v>0</v>
      </c>
      <c r="E32" s="94">
        <v>0</v>
      </c>
      <c r="F32" s="95">
        <v>1022.9713099999999</v>
      </c>
    </row>
    <row r="33" spans="1:6" x14ac:dyDescent="0.2">
      <c r="A33" s="61" t="s">
        <v>52</v>
      </c>
      <c r="B33" s="77"/>
      <c r="C33" s="94">
        <v>0</v>
      </c>
      <c r="D33" s="94">
        <v>1579.20074</v>
      </c>
      <c r="E33" s="94">
        <v>27.567</v>
      </c>
      <c r="F33" s="95">
        <v>937.56279000000006</v>
      </c>
    </row>
    <row r="34" spans="1:6" x14ac:dyDescent="0.2">
      <c r="A34" s="61" t="s">
        <v>53</v>
      </c>
      <c r="B34" s="77"/>
      <c r="C34" s="94">
        <v>0</v>
      </c>
      <c r="D34" s="94">
        <v>0</v>
      </c>
      <c r="E34" s="94">
        <v>0</v>
      </c>
      <c r="F34" s="95">
        <v>1829.5868700000001</v>
      </c>
    </row>
    <row r="35" spans="1:6" x14ac:dyDescent="0.2">
      <c r="A35" s="61" t="s">
        <v>54</v>
      </c>
      <c r="B35" s="77"/>
      <c r="C35" s="94">
        <v>0</v>
      </c>
      <c r="D35" s="94">
        <v>0</v>
      </c>
      <c r="E35" s="94">
        <v>477.75690999999995</v>
      </c>
      <c r="F35" s="95">
        <v>513.58324000000005</v>
      </c>
    </row>
    <row r="36" spans="1:6" x14ac:dyDescent="0.2">
      <c r="A36" s="61" t="s">
        <v>55</v>
      </c>
      <c r="B36" s="77"/>
      <c r="C36" s="94">
        <v>0</v>
      </c>
      <c r="D36" s="94">
        <v>3579.2</v>
      </c>
      <c r="E36" s="94">
        <v>4556.5638300000001</v>
      </c>
      <c r="F36" s="95">
        <v>310.32</v>
      </c>
    </row>
    <row r="37" spans="1:6" x14ac:dyDescent="0.2">
      <c r="A37" s="61" t="s">
        <v>56</v>
      </c>
      <c r="B37" s="77"/>
      <c r="C37" s="94">
        <v>0</v>
      </c>
      <c r="D37" s="94">
        <v>0</v>
      </c>
      <c r="E37" s="94">
        <v>923</v>
      </c>
      <c r="F37" s="95">
        <v>541.08600000000001</v>
      </c>
    </row>
    <row r="38" spans="1:6" x14ac:dyDescent="0.2">
      <c r="A38" s="61" t="s">
        <v>57</v>
      </c>
      <c r="B38" s="77"/>
      <c r="C38" s="94">
        <v>0</v>
      </c>
      <c r="D38" s="94">
        <v>0</v>
      </c>
      <c r="E38" s="94">
        <v>3320.6832999999997</v>
      </c>
      <c r="F38" s="95">
        <v>413.85091</v>
      </c>
    </row>
    <row r="39" spans="1:6" x14ac:dyDescent="0.2">
      <c r="A39" s="61" t="s">
        <v>58</v>
      </c>
      <c r="B39" s="77"/>
      <c r="C39" s="94">
        <v>0</v>
      </c>
      <c r="D39" s="94">
        <v>224.96207999999999</v>
      </c>
      <c r="E39" s="94">
        <v>0</v>
      </c>
      <c r="F39" s="95">
        <v>2513.70577</v>
      </c>
    </row>
    <row r="40" spans="1:6" x14ac:dyDescent="0.2">
      <c r="A40" s="61" t="s">
        <v>59</v>
      </c>
      <c r="B40" s="77"/>
      <c r="C40" s="94">
        <v>0</v>
      </c>
      <c r="D40" s="94">
        <v>0</v>
      </c>
      <c r="E40" s="94">
        <v>3299.7279700000004</v>
      </c>
      <c r="F40" s="95">
        <v>489.94011999999998</v>
      </c>
    </row>
    <row r="41" spans="1:6" x14ac:dyDescent="0.2">
      <c r="A41" s="61" t="s">
        <v>60</v>
      </c>
      <c r="B41" s="77"/>
      <c r="C41" s="94">
        <v>0</v>
      </c>
      <c r="D41" s="94">
        <v>7.5</v>
      </c>
      <c r="E41" s="94">
        <v>0</v>
      </c>
      <c r="F41" s="95">
        <v>1478.6239800000001</v>
      </c>
    </row>
    <row r="42" spans="1:6" x14ac:dyDescent="0.2">
      <c r="A42" s="61" t="s">
        <v>61</v>
      </c>
      <c r="B42" s="77"/>
      <c r="C42" s="94">
        <v>0</v>
      </c>
      <c r="D42" s="94">
        <v>0</v>
      </c>
      <c r="E42" s="94">
        <v>0</v>
      </c>
      <c r="F42" s="95">
        <v>675.46758999999997</v>
      </c>
    </row>
    <row r="43" spans="1:6" ht="15.75" thickBot="1" x14ac:dyDescent="0.25">
      <c r="A43" s="64" t="s">
        <v>62</v>
      </c>
      <c r="B43" s="78"/>
      <c r="C43" s="96">
        <v>0</v>
      </c>
      <c r="D43" s="96">
        <v>0</v>
      </c>
      <c r="E43" s="96">
        <v>0</v>
      </c>
      <c r="F43" s="97">
        <v>166.72690999999998</v>
      </c>
    </row>
    <row r="44" spans="1:6" x14ac:dyDescent="0.2">
      <c r="A44" s="65" t="s">
        <v>63</v>
      </c>
      <c r="B44" s="79"/>
      <c r="C44" s="98">
        <v>519893.63695999992</v>
      </c>
      <c r="D44" s="66">
        <v>0</v>
      </c>
      <c r="E44" s="66">
        <v>0</v>
      </c>
      <c r="F44" s="67">
        <v>0</v>
      </c>
    </row>
    <row r="45" spans="1:6" x14ac:dyDescent="0.2">
      <c r="A45" s="61" t="s">
        <v>64</v>
      </c>
      <c r="B45" s="77"/>
      <c r="C45" s="94">
        <v>28783.618529999996</v>
      </c>
      <c r="D45" s="62">
        <v>0</v>
      </c>
      <c r="E45" s="62">
        <v>0</v>
      </c>
      <c r="F45" s="63">
        <v>0</v>
      </c>
    </row>
    <row r="46" spans="1:6" x14ac:dyDescent="0.2">
      <c r="A46" s="61" t="s">
        <v>65</v>
      </c>
      <c r="B46" s="77"/>
      <c r="C46" s="94">
        <v>14261.905349999999</v>
      </c>
      <c r="D46" s="62">
        <v>0</v>
      </c>
      <c r="E46" s="62">
        <v>0</v>
      </c>
      <c r="F46" s="63">
        <v>0</v>
      </c>
    </row>
    <row r="47" spans="1:6" x14ac:dyDescent="0.2">
      <c r="A47" s="61" t="s">
        <v>66</v>
      </c>
      <c r="B47" s="77"/>
      <c r="C47" s="94">
        <v>6380.1689999999999</v>
      </c>
      <c r="D47" s="62">
        <v>0</v>
      </c>
      <c r="E47" s="62">
        <v>0</v>
      </c>
      <c r="F47" s="63">
        <v>0</v>
      </c>
    </row>
    <row r="48" spans="1:6" x14ac:dyDescent="0.2">
      <c r="A48" s="61" t="s">
        <v>67</v>
      </c>
      <c r="B48" s="77"/>
      <c r="C48" s="94">
        <v>2961.64212</v>
      </c>
      <c r="D48" s="62">
        <v>0</v>
      </c>
      <c r="E48" s="62">
        <v>0</v>
      </c>
      <c r="F48" s="63">
        <v>0</v>
      </c>
    </row>
    <row r="49" spans="1:6" ht="15.75" thickBot="1" x14ac:dyDescent="0.25">
      <c r="A49" s="68" t="s">
        <v>68</v>
      </c>
      <c r="B49" s="80"/>
      <c r="C49" s="99">
        <v>0</v>
      </c>
      <c r="D49" s="69">
        <v>0</v>
      </c>
      <c r="E49" s="69">
        <v>0</v>
      </c>
      <c r="F49" s="70">
        <v>0</v>
      </c>
    </row>
  </sheetData>
  <mergeCells count="8">
    <mergeCell ref="A9:A10"/>
    <mergeCell ref="A3:F3"/>
    <mergeCell ref="D4:F4"/>
    <mergeCell ref="A5:A7"/>
    <mergeCell ref="E1:F1"/>
    <mergeCell ref="B6:B7"/>
    <mergeCell ref="C6:F6"/>
    <mergeCell ref="B5:F5"/>
  </mergeCells>
  <pageMargins left="1.0236220472440944" right="0.15748031496062992" top="0.27559055118110237" bottom="0.35433070866141736" header="0.19685039370078741" footer="0.1968503937007874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№1</vt:lpstr>
      <vt:lpstr>№2</vt:lpstr>
      <vt:lpstr>№1!Заголовки_для_печати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Буряков</dc:creator>
  <cp:lastModifiedBy>Миргородов</cp:lastModifiedBy>
  <cp:lastPrinted>2017-05-16T05:58:04Z</cp:lastPrinted>
  <dcterms:created xsi:type="dcterms:W3CDTF">2017-03-01T06:23:49Z</dcterms:created>
  <dcterms:modified xsi:type="dcterms:W3CDTF">2017-05-19T08:21:33Z</dcterms:modified>
</cp:coreProperties>
</file>