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2"/>
  </bookViews>
  <sheets>
    <sheet name="№1" sheetId="2" r:id="rId1"/>
    <sheet name="№2" sheetId="1" r:id="rId2"/>
    <sheet name="МО" sheetId="4" r:id="rId3"/>
  </sheets>
  <definedNames>
    <definedName name="_xlnm._FilterDatabase" localSheetId="0" hidden="1">№1!$B$8:$E$531</definedName>
    <definedName name="_xlnm._FilterDatabase" localSheetId="1" hidden="1">№2!$P$2:$P$127</definedName>
    <definedName name="_xlnm.Print_Titles" localSheetId="1">№2!$6:$9</definedName>
    <definedName name="_xlnm.Print_Area" localSheetId="1">№2!$A$1:$P$61</definedName>
  </definedNames>
  <calcPr calcId="125725"/>
</workbook>
</file>

<file path=xl/calcChain.xml><?xml version="1.0" encoding="utf-8"?>
<calcChain xmlns="http://schemas.openxmlformats.org/spreadsheetml/2006/main">
  <c r="C10" i="4"/>
  <c r="D10"/>
  <c r="E10"/>
  <c r="F10"/>
  <c r="B9"/>
  <c r="B8"/>
  <c r="N519" i="2"/>
  <c r="M519"/>
  <c r="L519"/>
  <c r="N505"/>
  <c r="M505"/>
  <c r="L505"/>
  <c r="N477"/>
  <c r="M477"/>
  <c r="L477"/>
  <c r="N465"/>
  <c r="M465"/>
  <c r="L465"/>
  <c r="N444"/>
  <c r="M444"/>
  <c r="L444"/>
  <c r="N430"/>
  <c r="M430"/>
  <c r="L430"/>
  <c r="N415"/>
  <c r="M415"/>
  <c r="L415"/>
  <c r="N402"/>
  <c r="M402"/>
  <c r="L402"/>
  <c r="N389"/>
  <c r="M389"/>
  <c r="L389"/>
  <c r="N377"/>
  <c r="M377"/>
  <c r="L377"/>
  <c r="N359"/>
  <c r="M359"/>
  <c r="L359"/>
  <c r="N344"/>
  <c r="M344"/>
  <c r="L344"/>
  <c r="N326"/>
  <c r="M326"/>
  <c r="L326"/>
  <c r="N312"/>
  <c r="M312"/>
  <c r="L312"/>
  <c r="N295"/>
  <c r="M295"/>
  <c r="L295"/>
  <c r="N280"/>
  <c r="M280"/>
  <c r="L280"/>
  <c r="N266"/>
  <c r="M266"/>
  <c r="L266"/>
  <c r="N253"/>
  <c r="M253"/>
  <c r="L253"/>
  <c r="N241"/>
  <c r="M241"/>
  <c r="L241"/>
  <c r="N223"/>
  <c r="M223"/>
  <c r="L223"/>
  <c r="N212"/>
  <c r="M212"/>
  <c r="L212"/>
  <c r="N199"/>
  <c r="M199"/>
  <c r="L199"/>
  <c r="N177"/>
  <c r="M177"/>
  <c r="L177"/>
  <c r="N161"/>
  <c r="M161"/>
  <c r="L161"/>
  <c r="N145"/>
  <c r="M145"/>
  <c r="L145"/>
  <c r="N127"/>
  <c r="M127"/>
  <c r="L127"/>
  <c r="N108"/>
  <c r="M108"/>
  <c r="L108"/>
  <c r="N91"/>
  <c r="M91"/>
  <c r="L91"/>
  <c r="N76"/>
  <c r="M76"/>
  <c r="L76"/>
  <c r="N56"/>
  <c r="M56"/>
  <c r="L56"/>
  <c r="N40"/>
  <c r="M40"/>
  <c r="L40"/>
  <c r="N22"/>
  <c r="N21" s="1"/>
  <c r="M22"/>
  <c r="L22"/>
  <c r="M21"/>
  <c r="L21"/>
  <c r="T20"/>
  <c r="S20"/>
  <c r="R20"/>
  <c r="Q20"/>
  <c r="O20"/>
  <c r="K20"/>
  <c r="J20"/>
  <c r="I20"/>
  <c r="E20"/>
  <c r="D20"/>
  <c r="C20"/>
  <c r="T13"/>
  <c r="S13"/>
  <c r="R13"/>
  <c r="Q13"/>
  <c r="O13"/>
  <c r="H13"/>
  <c r="G13"/>
  <c r="F13"/>
  <c r="E13"/>
  <c r="D13"/>
  <c r="C13"/>
  <c r="T12"/>
  <c r="S12"/>
  <c r="R12"/>
  <c r="Q12"/>
  <c r="O12"/>
  <c r="E12"/>
  <c r="D12"/>
  <c r="C12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T9"/>
  <c r="S9"/>
  <c r="R9"/>
  <c r="Q9"/>
  <c r="O9"/>
  <c r="N9"/>
  <c r="M9"/>
  <c r="L9"/>
  <c r="K9"/>
  <c r="J9"/>
  <c r="I9"/>
  <c r="H9"/>
  <c r="G9"/>
  <c r="F9"/>
  <c r="E9"/>
  <c r="D9"/>
  <c r="C9"/>
  <c r="B39" i="1"/>
  <c r="B11"/>
  <c r="F39"/>
  <c r="G39"/>
  <c r="C11"/>
  <c r="E11"/>
  <c r="F11"/>
  <c r="G11"/>
  <c r="H37"/>
  <c r="B10" i="4" l="1"/>
  <c r="G10" i="1"/>
  <c r="B10"/>
  <c r="F10"/>
  <c r="I39"/>
  <c r="K39"/>
  <c r="L39"/>
  <c r="M39"/>
  <c r="N39"/>
  <c r="O39"/>
  <c r="I11"/>
  <c r="I10" s="1"/>
  <c r="J11"/>
  <c r="K11"/>
  <c r="L11"/>
  <c r="M11"/>
  <c r="N11"/>
  <c r="O11"/>
  <c r="H61"/>
  <c r="D61"/>
  <c r="H60"/>
  <c r="D60"/>
  <c r="H59"/>
  <c r="D59"/>
  <c r="H58"/>
  <c r="D58"/>
  <c r="H57"/>
  <c r="D57"/>
  <c r="H56"/>
  <c r="D56"/>
  <c r="H55"/>
  <c r="D55"/>
  <c r="H54"/>
  <c r="D54"/>
  <c r="H53"/>
  <c r="D53"/>
  <c r="H52"/>
  <c r="D52"/>
  <c r="H51"/>
  <c r="D51"/>
  <c r="H50"/>
  <c r="D50"/>
  <c r="H49"/>
  <c r="D49"/>
  <c r="H48"/>
  <c r="D48"/>
  <c r="H47"/>
  <c r="D47"/>
  <c r="H46"/>
  <c r="D46"/>
  <c r="H45"/>
  <c r="E45"/>
  <c r="C45"/>
  <c r="C39" s="1"/>
  <c r="C10" s="1"/>
  <c r="J44"/>
  <c r="H44" s="1"/>
  <c r="D44"/>
  <c r="H43"/>
  <c r="D43"/>
  <c r="H42"/>
  <c r="D42"/>
  <c r="H41"/>
  <c r="D41"/>
  <c r="H40"/>
  <c r="D40"/>
  <c r="H38"/>
  <c r="D38"/>
  <c r="H36"/>
  <c r="D36"/>
  <c r="H35"/>
  <c r="D35"/>
  <c r="H34"/>
  <c r="D34"/>
  <c r="H33"/>
  <c r="D33"/>
  <c r="H32"/>
  <c r="D32"/>
  <c r="H31"/>
  <c r="D31"/>
  <c r="H30"/>
  <c r="D30"/>
  <c r="H29"/>
  <c r="D29"/>
  <c r="H28"/>
  <c r="D28"/>
  <c r="H27"/>
  <c r="D27"/>
  <c r="H26"/>
  <c r="D26"/>
  <c r="H25"/>
  <c r="D25"/>
  <c r="H24"/>
  <c r="D24"/>
  <c r="H23"/>
  <c r="D23"/>
  <c r="H22"/>
  <c r="D22"/>
  <c r="H21"/>
  <c r="D21"/>
  <c r="H20"/>
  <c r="D20"/>
  <c r="H19"/>
  <c r="D19"/>
  <c r="H18"/>
  <c r="D18"/>
  <c r="H17"/>
  <c r="D17"/>
  <c r="H16"/>
  <c r="D16"/>
  <c r="H15"/>
  <c r="D15"/>
  <c r="H14"/>
  <c r="D14"/>
  <c r="H13"/>
  <c r="D13"/>
  <c r="H12"/>
  <c r="D12"/>
  <c r="D11" s="1"/>
  <c r="H11" l="1"/>
  <c r="H39"/>
  <c r="O10"/>
  <c r="K10"/>
  <c r="N10"/>
  <c r="D45"/>
  <c r="D39" s="1"/>
  <c r="D10" s="1"/>
  <c r="E39"/>
  <c r="E10" s="1"/>
  <c r="L10"/>
  <c r="J39"/>
  <c r="J10" s="1"/>
  <c r="M10"/>
  <c r="H10" l="1"/>
</calcChain>
</file>

<file path=xl/sharedStrings.xml><?xml version="1.0" encoding="utf-8"?>
<sst xmlns="http://schemas.openxmlformats.org/spreadsheetml/2006/main" count="872" uniqueCount="600">
  <si>
    <t>тыс.руб.</t>
  </si>
  <si>
    <t>Отрасль, наименование, местонахождение объекта</t>
  </si>
  <si>
    <t>Мощность (ввод по плану на 2017) км</t>
  </si>
  <si>
    <t>Кредиторская задолженность на 01.01.2017</t>
  </si>
  <si>
    <t>Бюджет на 2017 год</t>
  </si>
  <si>
    <t>Профинансировано по состоянию на 01.01.2018</t>
  </si>
  <si>
    <t>Фактически освоено по состоянию на 01.01.2018</t>
  </si>
  <si>
    <t>Кредиторская задолженность на 01.01.2018</t>
  </si>
  <si>
    <t>Всего на год</t>
  </si>
  <si>
    <t>Всего с нарастающим итогом</t>
  </si>
  <si>
    <t>в том числе</t>
  </si>
  <si>
    <t>Всего
с нарастающим итогом</t>
  </si>
  <si>
    <t>из них</t>
  </si>
  <si>
    <t>федеральный бюджет</t>
  </si>
  <si>
    <t>областной бюджет</t>
  </si>
  <si>
    <t>межбюджетный трансферт</t>
  </si>
  <si>
    <t>всего</t>
  </si>
  <si>
    <t>федеральный бюджет
всего</t>
  </si>
  <si>
    <t>Дорожное хозяйство (дорожный фонд), всего</t>
  </si>
  <si>
    <t>Проектно-изыскательские работы</t>
  </si>
  <si>
    <r>
      <t xml:space="preserve">Подъезд от автомобильной дороги "Новониколаевский - Урюпинск - Нехаевская" к хутору </t>
    </r>
    <r>
      <rPr>
        <b/>
        <sz val="11"/>
        <color theme="1"/>
        <rFont val="Times New Roman"/>
        <family val="1"/>
        <charset val="204"/>
      </rPr>
      <t xml:space="preserve">Горский </t>
    </r>
    <r>
      <rPr>
        <sz val="11"/>
        <color theme="1"/>
        <rFont val="Times New Roman"/>
        <family val="1"/>
        <charset val="204"/>
      </rPr>
      <t>Урюпинского муниципального района Волгоградской области</t>
    </r>
  </si>
  <si>
    <r>
      <t>Подъезд от автомобильной дороги "Фролово - Даниловка" к</t>
    </r>
    <r>
      <rPr>
        <b/>
        <sz val="11"/>
        <color theme="1"/>
        <rFont val="Times New Roman"/>
        <family val="1"/>
        <charset val="204"/>
      </rPr>
      <t xml:space="preserve"> х. Рогачи в Даниловском</t>
    </r>
    <r>
      <rPr>
        <sz val="11"/>
        <color theme="1"/>
        <rFont val="Times New Roman"/>
        <family val="1"/>
        <charset val="204"/>
      </rPr>
      <t xml:space="preserve"> муниципальном районе Волгоградской области</t>
    </r>
  </si>
  <si>
    <r>
      <t>Строительство автомобильной дороги "</t>
    </r>
    <r>
      <rPr>
        <b/>
        <sz val="11"/>
        <color indexed="8"/>
        <rFont val="Times New Roman"/>
        <family val="1"/>
        <charset val="204"/>
      </rPr>
      <t>Волжский - Лиман Казенный"</t>
    </r>
    <r>
      <rPr>
        <sz val="11"/>
        <color indexed="8"/>
        <rFont val="Times New Roman"/>
        <family val="1"/>
        <charset val="204"/>
      </rPr>
      <t xml:space="preserve"> в Среднеахтубинском муниципальном районе</t>
    </r>
  </si>
  <si>
    <r>
      <t xml:space="preserve">Строительство автомобильной дороги </t>
    </r>
    <r>
      <rPr>
        <b/>
        <sz val="11"/>
        <color theme="1"/>
        <rFont val="Times New Roman"/>
        <family val="1"/>
        <charset val="204"/>
      </rPr>
      <t xml:space="preserve">"Новая Иванцовка-Старая Иванцовка" </t>
    </r>
    <r>
      <rPr>
        <sz val="11"/>
        <color theme="1"/>
        <rFont val="Times New Roman"/>
        <family val="1"/>
        <charset val="204"/>
      </rPr>
      <t>в Палласовском муниципальном районе Волгоградской области</t>
    </r>
  </si>
  <si>
    <r>
      <t xml:space="preserve">Строительство автомобильной дороги "Подъезд от автомобильной дороги "Волгоград - Октябрьский - Котельниково - Зимовники - Сальск" к ж.-д. </t>
    </r>
    <r>
      <rPr>
        <b/>
        <sz val="11"/>
        <color indexed="8"/>
        <rFont val="Times New Roman"/>
        <family val="1"/>
        <charset val="204"/>
      </rPr>
      <t xml:space="preserve">ст. Чилеково" в Котельниковском </t>
    </r>
    <r>
      <rPr>
        <sz val="11"/>
        <color indexed="8"/>
        <rFont val="Times New Roman"/>
        <family val="1"/>
        <charset val="204"/>
      </rPr>
      <t>муниципальном районе Волгоградской области</t>
    </r>
  </si>
  <si>
    <r>
      <t>Строительство автомобильной дороги "Подъезд от автомобильной дороги "Волгоград (от г. Волжский) - Астрахань к</t>
    </r>
    <r>
      <rPr>
        <b/>
        <sz val="11"/>
        <color theme="1"/>
        <rFont val="Times New Roman"/>
        <family val="1"/>
        <charset val="204"/>
      </rPr>
      <t xml:space="preserve"> п. Солодовка"</t>
    </r>
    <r>
      <rPr>
        <sz val="11"/>
        <color theme="1"/>
        <rFont val="Times New Roman"/>
        <family val="1"/>
        <charset val="204"/>
      </rPr>
      <t xml:space="preserve"> в Ленинском муниципальном районе Волгоградской области</t>
    </r>
  </si>
  <si>
    <r>
      <t xml:space="preserve">Строительство автомобильной дороги "Подъезд от автомобильной дороги "Жирновск - Рудня - Вязовка - Михайловка - Кумылженская - Вешенская (Ростовская область)" (в границах территории Волгоградской области) к </t>
    </r>
    <r>
      <rPr>
        <b/>
        <sz val="11"/>
        <color theme="1"/>
        <rFont val="Times New Roman"/>
        <family val="1"/>
        <charset val="204"/>
      </rPr>
      <t xml:space="preserve">х. Малый Орешкин в городском округе город Михайловка </t>
    </r>
    <r>
      <rPr>
        <sz val="11"/>
        <color theme="1"/>
        <rFont val="Times New Roman"/>
        <family val="1"/>
        <charset val="204"/>
      </rPr>
      <t>Волгоградской области</t>
    </r>
  </si>
  <si>
    <r>
      <t>Строительство автомобильной дороги "Подъезд от автомобильной дороги "Иловатка (км 10) - Старая Полтавка - Гмелинка - Палласовка - Николаевск" к</t>
    </r>
    <r>
      <rPr>
        <b/>
        <sz val="11"/>
        <color theme="1"/>
        <rFont val="Times New Roman"/>
        <family val="1"/>
        <charset val="204"/>
      </rPr>
      <t xml:space="preserve"> х. Барановка</t>
    </r>
    <r>
      <rPr>
        <sz val="11"/>
        <color theme="1"/>
        <rFont val="Times New Roman"/>
        <family val="1"/>
        <charset val="204"/>
      </rPr>
      <t>" в Николаевском муниципальном районе</t>
    </r>
  </si>
  <si>
    <r>
      <t xml:space="preserve">Строительство автомобильной дороги "Подъезд от автомобильной дороги "Иловля - Ольховка - Камышин" к </t>
    </r>
    <r>
      <rPr>
        <b/>
        <sz val="11"/>
        <color indexed="8"/>
        <rFont val="Times New Roman"/>
        <family val="1"/>
        <charset val="204"/>
      </rPr>
      <t xml:space="preserve">х. Забурунный в Ольховском </t>
    </r>
    <r>
      <rPr>
        <sz val="11"/>
        <color indexed="8"/>
        <rFont val="Times New Roman"/>
        <family val="1"/>
        <charset val="204"/>
      </rPr>
      <t>муниципальном районе Волгоградской области</t>
    </r>
  </si>
  <si>
    <r>
      <t>Строительство автомобильной дороги "Подъезд от автомобильной дороги "Лог - Новогригорьевская - Клетская - Распопинская - Серафимович" к</t>
    </r>
    <r>
      <rPr>
        <b/>
        <sz val="11"/>
        <color theme="1"/>
        <rFont val="Times New Roman"/>
        <family val="1"/>
        <charset val="204"/>
      </rPr>
      <t xml:space="preserve"> х. Базки</t>
    </r>
    <r>
      <rPr>
        <sz val="11"/>
        <color theme="1"/>
        <rFont val="Times New Roman"/>
        <family val="1"/>
        <charset val="204"/>
      </rPr>
      <t>" в Серафимовичском муниципальном районе Волгоградской области</t>
    </r>
  </si>
  <si>
    <r>
      <t xml:space="preserve">Строительство автомобильной дороги "Подъезд от автомобильной дороги "Михайловка (км 15) - Серафимович - Суровикино" к </t>
    </r>
    <r>
      <rPr>
        <b/>
        <sz val="11"/>
        <color theme="1"/>
        <rFont val="Times New Roman"/>
        <family val="1"/>
        <charset val="204"/>
      </rPr>
      <t>х. Жирковский" в Клетском</t>
    </r>
    <r>
      <rPr>
        <sz val="11"/>
        <color theme="1"/>
        <rFont val="Times New Roman"/>
        <family val="1"/>
        <charset val="204"/>
      </rPr>
      <t xml:space="preserve"> муниципальном районе Волгоградской области</t>
    </r>
  </si>
  <si>
    <r>
      <t xml:space="preserve">Строительство автомобильной дороги "Подъезд от автомобильной дороги "Михайловка (км 15) - Серафимович - Суровикино" к </t>
    </r>
    <r>
      <rPr>
        <b/>
        <sz val="11"/>
        <color theme="1"/>
        <rFont val="Times New Roman"/>
        <family val="1"/>
        <charset val="204"/>
      </rPr>
      <t>х. Березки"</t>
    </r>
    <r>
      <rPr>
        <sz val="11"/>
        <color theme="1"/>
        <rFont val="Times New Roman"/>
        <family val="1"/>
        <charset val="204"/>
      </rPr>
      <t xml:space="preserve"> в Серафимовичском муниципальном районе</t>
    </r>
  </si>
  <si>
    <r>
      <t>Строительство автомобильной дороги "Подъезд от автомобильной дороги "Михайловка (км 15) - Серафимович - Суровикино (км 77+300)" - Большой - Пронин - до границы Ростовской области"</t>
    </r>
    <r>
      <rPr>
        <b/>
        <sz val="11"/>
        <color theme="1"/>
        <rFont val="Times New Roman"/>
        <family val="1"/>
        <charset val="204"/>
      </rPr>
      <t xml:space="preserve"> к х. Варламов в Серафимовичском </t>
    </r>
    <r>
      <rPr>
        <sz val="11"/>
        <color theme="1"/>
        <rFont val="Times New Roman"/>
        <family val="1"/>
        <charset val="204"/>
      </rPr>
      <t>муниципальном районе Волгоградской области</t>
    </r>
  </si>
  <si>
    <r>
      <t>Строительство автомобильной дороги "Подъезд от автомобильной дороги "Михайловка (км 15) - Серафимович - Суровикино" к х. Буерак-Поповский к</t>
    </r>
    <r>
      <rPr>
        <b/>
        <sz val="11"/>
        <color theme="1"/>
        <rFont val="Times New Roman"/>
        <family val="1"/>
        <charset val="204"/>
      </rPr>
      <t xml:space="preserve"> х. Затонский в Серафимовичском</t>
    </r>
    <r>
      <rPr>
        <sz val="11"/>
        <color theme="1"/>
        <rFont val="Times New Roman"/>
        <family val="1"/>
        <charset val="204"/>
      </rPr>
      <t xml:space="preserve"> муниципальном районе Волгоградской области</t>
    </r>
  </si>
  <si>
    <r>
      <t xml:space="preserve">Строительство автомобильной дороги "Подъезд от автомобильной дороги "Палласовка - Кайсацкое" </t>
    </r>
    <r>
      <rPr>
        <b/>
        <sz val="11"/>
        <color theme="1"/>
        <rFont val="Times New Roman"/>
        <family val="1"/>
        <charset val="204"/>
      </rPr>
      <t xml:space="preserve">к с. Калашники" в Палласовском </t>
    </r>
    <r>
      <rPr>
        <sz val="11"/>
        <color theme="1"/>
        <rFont val="Times New Roman"/>
        <family val="1"/>
        <charset val="204"/>
      </rPr>
      <t>муниципальном районе</t>
    </r>
  </si>
  <si>
    <r>
      <t>а/д Подъезд от а/д Палласовка-Савинка-Кумысолечебница к</t>
    </r>
    <r>
      <rPr>
        <b/>
        <sz val="11"/>
        <color indexed="8"/>
        <rFont val="Times New Roman"/>
        <family val="1"/>
        <charset val="204"/>
      </rPr>
      <t xml:space="preserve"> п.Заливной</t>
    </r>
    <r>
      <rPr>
        <sz val="11"/>
        <color indexed="8"/>
        <rFont val="Times New Roman"/>
        <family val="1"/>
        <charset val="204"/>
      </rPr>
      <t xml:space="preserve">  в Палласовском МР ВО</t>
    </r>
  </si>
  <si>
    <r>
      <t>Строительство автомобильной дороги "Подъезд от автомобильной дороги "Панфилово - Тростянский - Попов"</t>
    </r>
    <r>
      <rPr>
        <b/>
        <sz val="11"/>
        <color theme="1"/>
        <rFont val="Times New Roman"/>
        <family val="1"/>
        <charset val="204"/>
      </rPr>
      <t xml:space="preserve"> к х. Красногорский </t>
    </r>
    <r>
      <rPr>
        <sz val="11"/>
        <color theme="1"/>
        <rFont val="Times New Roman"/>
        <family val="1"/>
        <charset val="204"/>
      </rPr>
      <t>Новоаннинского муниципального района Волгоградской области</t>
    </r>
  </si>
  <si>
    <r>
      <t>Строительство автомобильной дороги "Подъезд от автомобильной дороги "Панфилово - Тростянский - Попов" к</t>
    </r>
    <r>
      <rPr>
        <b/>
        <sz val="11"/>
        <color theme="1"/>
        <rFont val="Times New Roman"/>
        <family val="1"/>
        <charset val="204"/>
      </rPr>
      <t xml:space="preserve"> х. Бурнацкий в Новоаннинском </t>
    </r>
    <r>
      <rPr>
        <sz val="11"/>
        <color theme="1"/>
        <rFont val="Times New Roman"/>
        <family val="1"/>
        <charset val="204"/>
      </rPr>
      <t>муниципальном районе Волгоградской области</t>
    </r>
  </si>
  <si>
    <r>
      <t>Строительство автомобильной дороги "Подъезд от автомобильной дороги "Самара - Пугачев - Энгельс - Волгоград" к</t>
    </r>
    <r>
      <rPr>
        <b/>
        <sz val="11"/>
        <color indexed="8"/>
        <rFont val="Times New Roman"/>
        <family val="1"/>
        <charset val="204"/>
      </rPr>
      <t xml:space="preserve"> х. Заволжский </t>
    </r>
    <r>
      <rPr>
        <sz val="11"/>
        <color indexed="8"/>
        <rFont val="Times New Roman"/>
        <family val="1"/>
        <charset val="204"/>
      </rPr>
      <t xml:space="preserve">в Быковском муниципальном районе Волгоградской области
</t>
    </r>
  </si>
  <si>
    <r>
      <t>Строительство автомобильной дороги "Подъезд от автомобильной дороги "Самойловка (Саратовская область) - Елань - Преображенская - Новоаннинский - Алексеевская - Кругловка - Шумилинская (Ростовская область)"</t>
    </r>
    <r>
      <rPr>
        <b/>
        <sz val="11"/>
        <color theme="1"/>
        <rFont val="Times New Roman"/>
        <family val="1"/>
        <charset val="204"/>
      </rPr>
      <t xml:space="preserve"> к х. Кочкаринский" в Алексеевском </t>
    </r>
    <r>
      <rPr>
        <sz val="11"/>
        <color theme="1"/>
        <rFont val="Times New Roman"/>
        <family val="1"/>
        <charset val="204"/>
      </rPr>
      <t>муниципальном районе Волгоградской области</t>
    </r>
  </si>
  <si>
    <r>
      <t>Строительство автомобильной дороги "Подъезд от автомобильной дороги М-21 "Волгоград - Каменск-Шахтинский" к</t>
    </r>
    <r>
      <rPr>
        <b/>
        <sz val="11"/>
        <color theme="1"/>
        <rFont val="Times New Roman"/>
        <family val="1"/>
        <charset val="204"/>
      </rPr>
      <t xml:space="preserve"> х. Жирковский" в Суровикинском </t>
    </r>
    <r>
      <rPr>
        <sz val="11"/>
        <color theme="1"/>
        <rFont val="Times New Roman"/>
        <family val="1"/>
        <charset val="204"/>
      </rPr>
      <t>муниципальном районе Волгоградской области</t>
    </r>
  </si>
  <si>
    <r>
      <t>Строительство автомобильной дороги "Подъезд от автомобильной дороги М-6 "Каспий" - Криушинский - Краснянский - Скабелинский"</t>
    </r>
    <r>
      <rPr>
        <b/>
        <sz val="11"/>
        <color indexed="8"/>
        <rFont val="Times New Roman"/>
        <family val="1"/>
        <charset val="204"/>
      </rPr>
      <t xml:space="preserve"> к х. Серковский в Урюпинском </t>
    </r>
    <r>
      <rPr>
        <sz val="11"/>
        <color indexed="8"/>
        <rFont val="Times New Roman"/>
        <family val="1"/>
        <charset val="204"/>
      </rPr>
      <t>муниципальном районе Волгоградской области</t>
    </r>
  </si>
  <si>
    <r>
      <t xml:space="preserve">Строительство автомобильной дороги </t>
    </r>
    <r>
      <rPr>
        <b/>
        <sz val="11"/>
        <color theme="1"/>
        <rFont val="Times New Roman"/>
        <family val="1"/>
        <charset val="204"/>
      </rPr>
      <t xml:space="preserve">п. Самофаловка </t>
    </r>
    <r>
      <rPr>
        <sz val="11"/>
        <color theme="1"/>
        <rFont val="Times New Roman"/>
        <family val="1"/>
        <charset val="204"/>
      </rPr>
      <t>Волгоградская область, протяженностью 1,2 км</t>
    </r>
  </si>
  <si>
    <r>
      <t xml:space="preserve">Строительство подъездной автомобильной дороги к </t>
    </r>
    <r>
      <rPr>
        <b/>
        <sz val="11"/>
        <color theme="1"/>
        <rFont val="Times New Roman"/>
        <family val="1"/>
        <charset val="204"/>
      </rPr>
      <t xml:space="preserve">производственному объекту ООО "Агро-СТАР" </t>
    </r>
    <r>
      <rPr>
        <sz val="11"/>
        <color theme="1"/>
        <rFont val="Times New Roman"/>
        <family val="1"/>
        <charset val="204"/>
      </rPr>
      <t xml:space="preserve">от автомобильной дороги "Новониколаевск - Урюпинск - Нехаевская - Краснополье - Манино (граница Воронежской области)" в </t>
    </r>
    <r>
      <rPr>
        <b/>
        <sz val="11"/>
        <color theme="1"/>
        <rFont val="Times New Roman"/>
        <family val="1"/>
        <charset val="204"/>
      </rPr>
      <t>Нехаевском</t>
    </r>
    <r>
      <rPr>
        <sz val="11"/>
        <color theme="1"/>
        <rFont val="Times New Roman"/>
        <family val="1"/>
        <charset val="204"/>
      </rPr>
      <t xml:space="preserve"> муниципальном районе Волгоградской области</t>
    </r>
  </si>
  <si>
    <r>
      <t>Строительство подъездной автомобильной дороги к производственному объекту ООО "</t>
    </r>
    <r>
      <rPr>
        <b/>
        <sz val="11"/>
        <color theme="1"/>
        <rFont val="Times New Roman"/>
        <family val="1"/>
        <charset val="204"/>
      </rPr>
      <t>совхоз Карповский</t>
    </r>
    <r>
      <rPr>
        <sz val="11"/>
        <color theme="1"/>
        <rFont val="Times New Roman"/>
        <family val="1"/>
        <charset val="204"/>
      </rPr>
      <t>" от автомобильной дороги "Карповка - Дмитриевка - Песковатка" в Городищенском муниципальном районе Волгоградской области</t>
    </r>
  </si>
  <si>
    <r>
      <t xml:space="preserve">Строительство подъездных автомобильных дорог </t>
    </r>
    <r>
      <rPr>
        <b/>
        <sz val="11"/>
        <color theme="1"/>
        <rFont val="Times New Roman"/>
        <family val="1"/>
        <charset val="204"/>
      </rPr>
      <t>к объектам ООО "Становское"</t>
    </r>
    <r>
      <rPr>
        <sz val="11"/>
        <color theme="1"/>
        <rFont val="Times New Roman"/>
        <family val="1"/>
        <charset val="204"/>
      </rPr>
      <t xml:space="preserve"> в х. </t>
    </r>
    <r>
      <rPr>
        <b/>
        <sz val="11"/>
        <color theme="1"/>
        <rFont val="Times New Roman"/>
        <family val="1"/>
        <charset val="204"/>
      </rPr>
      <t xml:space="preserve">Нижнедолговский </t>
    </r>
    <r>
      <rPr>
        <sz val="11"/>
        <color theme="1"/>
        <rFont val="Times New Roman"/>
        <family val="1"/>
        <charset val="204"/>
      </rPr>
      <t>Нехаевского муниципального района Волгоградской области</t>
    </r>
  </si>
  <si>
    <r>
      <t>Автодорога "</t>
    </r>
    <r>
      <rPr>
        <b/>
        <sz val="11"/>
        <color theme="1"/>
        <rFont val="Times New Roman"/>
        <family val="1"/>
        <charset val="204"/>
      </rPr>
      <t>Обход города Волгограда</t>
    </r>
    <r>
      <rPr>
        <sz val="11"/>
        <color theme="1"/>
        <rFont val="Times New Roman"/>
        <family val="1"/>
        <charset val="204"/>
      </rPr>
      <t>". Южная часть</t>
    </r>
  </si>
  <si>
    <r>
      <t xml:space="preserve">Реконструкция автомобильной дороги </t>
    </r>
    <r>
      <rPr>
        <b/>
        <sz val="11"/>
        <color theme="1"/>
        <rFont val="Times New Roman"/>
        <family val="1"/>
        <charset val="204"/>
      </rPr>
      <t>"Елань - Ивановка" (ж.б. труба)</t>
    </r>
    <r>
      <rPr>
        <sz val="11"/>
        <color theme="1"/>
        <rFont val="Times New Roman"/>
        <family val="1"/>
        <charset val="204"/>
      </rPr>
      <t xml:space="preserve"> км 0+950 в Еланском муниципальном районе</t>
    </r>
  </si>
  <si>
    <r>
      <t xml:space="preserve">Реконструкция автомобильной дороги "Подъезд от автомобильной дороги "Иловля - Ольховка - Камышин" </t>
    </r>
    <r>
      <rPr>
        <b/>
        <sz val="11"/>
        <color theme="1"/>
        <rFont val="Times New Roman"/>
        <family val="1"/>
        <charset val="204"/>
      </rPr>
      <t xml:space="preserve">к с. Рыбинка" </t>
    </r>
    <r>
      <rPr>
        <sz val="11"/>
        <color theme="1"/>
        <rFont val="Times New Roman"/>
        <family val="1"/>
        <charset val="204"/>
      </rPr>
      <t>(искусственного сооружения км 0+700 - км 1+800) в Ольховском муниципальном районе Волгоградской области</t>
    </r>
  </si>
  <si>
    <r>
      <t>Реконструкция автомобильной дороги "Самойловка (Саратовская область) - Елань - Преображенская - Новоаннинский - Алексеевская - Кругловка - Шумилинская (Ростовская область)" (в границах территории Волгоградской области) в Еланском муниципальном районе Волгоградской области (</t>
    </r>
    <r>
      <rPr>
        <b/>
        <sz val="11"/>
        <color theme="1"/>
        <rFont val="Times New Roman"/>
        <family val="1"/>
        <charset val="204"/>
      </rPr>
      <t>мост через реку Сторичка км 19+980)</t>
    </r>
  </si>
  <si>
    <r>
      <t xml:space="preserve">Реконструкция автомобильной дороги "Урюпинск - Дубовский - Алексеевская" в Алексеевском муниципальном районе Волгоградской области (мост через о. </t>
    </r>
    <r>
      <rPr>
        <b/>
        <sz val="11"/>
        <color indexed="8"/>
        <rFont val="Times New Roman"/>
        <family val="1"/>
        <charset val="204"/>
      </rPr>
      <t>Чиганак,</t>
    </r>
    <r>
      <rPr>
        <sz val="11"/>
        <color indexed="8"/>
        <rFont val="Times New Roman"/>
        <family val="1"/>
        <charset val="204"/>
      </rPr>
      <t xml:space="preserve"> мост через реку Бузулук)</t>
    </r>
  </si>
  <si>
    <r>
      <t>Реконструкция автомобильной дороги "</t>
    </r>
    <r>
      <rPr>
        <b/>
        <sz val="11"/>
        <color theme="1"/>
        <rFont val="Times New Roman"/>
        <family val="1"/>
        <charset val="204"/>
      </rPr>
      <t>Шоссе Авиаторов</t>
    </r>
    <r>
      <rPr>
        <sz val="11"/>
        <color theme="1"/>
        <rFont val="Times New Roman"/>
        <family val="1"/>
        <charset val="204"/>
      </rPr>
      <t>" от международного аэропорта Волгоград до ул. Историческая ("Самарский разъезд")</t>
    </r>
  </si>
  <si>
    <r>
      <t>Строительство</t>
    </r>
    <r>
      <rPr>
        <b/>
        <sz val="11"/>
        <color theme="1"/>
        <rFont val="Times New Roman"/>
        <family val="1"/>
        <charset val="204"/>
      </rPr>
      <t xml:space="preserve"> 0-й Продольной </t>
    </r>
    <r>
      <rPr>
        <sz val="11"/>
        <color theme="1"/>
        <rFont val="Times New Roman"/>
        <family val="1"/>
        <charset val="204"/>
      </rPr>
      <t>магистрали (рокадной дороги) с примыканием автомобильных дорог по ул. им. Калинина в Ворошиловском районе и ул. Химической в Центральном районе Волгограда</t>
    </r>
  </si>
  <si>
    <r>
      <t xml:space="preserve">Строительство </t>
    </r>
    <r>
      <rPr>
        <b/>
        <sz val="11"/>
        <color theme="1"/>
        <rFont val="Times New Roman"/>
        <family val="1"/>
        <charset val="204"/>
      </rPr>
      <t xml:space="preserve">0-й Продольной </t>
    </r>
    <r>
      <rPr>
        <sz val="11"/>
        <color theme="1"/>
        <rFont val="Times New Roman"/>
        <family val="1"/>
        <charset val="204"/>
      </rPr>
      <t xml:space="preserve">магистрали (рокадной дороги) с примыканием автомобильных дорог по ул. им. Калинина в Ворошиловском районе и ул. Химической в Центральном районе Волгограда. </t>
    </r>
    <r>
      <rPr>
        <b/>
        <sz val="11"/>
        <color theme="1"/>
        <rFont val="Times New Roman"/>
        <family val="1"/>
        <charset val="204"/>
      </rPr>
      <t>3 этап.</t>
    </r>
  </si>
  <si>
    <r>
      <t>Строительство автомобильной дороги "</t>
    </r>
    <r>
      <rPr>
        <b/>
        <sz val="11"/>
        <color theme="1"/>
        <rFont val="Times New Roman"/>
        <family val="1"/>
        <charset val="204"/>
      </rPr>
      <t xml:space="preserve">III-я Продольная </t>
    </r>
    <r>
      <rPr>
        <sz val="11"/>
        <color theme="1"/>
        <rFont val="Times New Roman"/>
        <family val="1"/>
        <charset val="204"/>
      </rPr>
      <t>магистраль в границах от ул. им. Неждановой до ул. 40 лет ВЛКСМ в г. Волгограде" (ПИР)</t>
    </r>
  </si>
  <si>
    <r>
      <t>Строительство автомобильной дороги "</t>
    </r>
    <r>
      <rPr>
        <b/>
        <sz val="11"/>
        <color theme="1"/>
        <rFont val="Times New Roman"/>
        <family val="1"/>
        <charset val="204"/>
      </rPr>
      <t>Верхний Еруслан - Салтово</t>
    </r>
    <r>
      <rPr>
        <sz val="11"/>
        <color theme="1"/>
        <rFont val="Times New Roman"/>
        <family val="1"/>
        <charset val="204"/>
      </rPr>
      <t>" км 0+000 - км 10+000 в Старополтавском муниципальном районе Волгоградской области</t>
    </r>
  </si>
  <si>
    <r>
      <t xml:space="preserve">Строительство автомобильной дороги "г. Краснослободск (ул. Московская) - </t>
    </r>
    <r>
      <rPr>
        <b/>
        <sz val="11"/>
        <color theme="1"/>
        <rFont val="Times New Roman"/>
        <family val="1"/>
        <charset val="204"/>
      </rPr>
      <t>Вторая Пятилетка"</t>
    </r>
  </si>
  <si>
    <r>
      <t xml:space="preserve">Строительство автомобильной дороги </t>
    </r>
    <r>
      <rPr>
        <b/>
        <sz val="11"/>
        <color theme="1"/>
        <rFont val="Times New Roman"/>
        <family val="1"/>
        <charset val="204"/>
      </rPr>
      <t>"Елань - Журавка"</t>
    </r>
    <r>
      <rPr>
        <sz val="11"/>
        <color theme="1"/>
        <rFont val="Times New Roman"/>
        <family val="1"/>
        <charset val="204"/>
      </rPr>
      <t xml:space="preserve"> в Еланском муниципальном районе Волгоградской области</t>
    </r>
  </si>
  <si>
    <r>
      <t>Строительство автомобильной дороги "</t>
    </r>
    <r>
      <rPr>
        <b/>
        <sz val="11"/>
        <color theme="1"/>
        <rFont val="Times New Roman"/>
        <family val="1"/>
        <charset val="204"/>
      </rPr>
      <t>Иловатка - Белокаменка</t>
    </r>
    <r>
      <rPr>
        <sz val="11"/>
        <color theme="1"/>
        <rFont val="Times New Roman"/>
        <family val="1"/>
        <charset val="204"/>
      </rPr>
      <t>" в Старополтавском муниципальном районе</t>
    </r>
  </si>
  <si>
    <r>
      <t>Строительство автомобильной дороги "</t>
    </r>
    <r>
      <rPr>
        <b/>
        <sz val="11"/>
        <color theme="1"/>
        <rFont val="Times New Roman"/>
        <family val="1"/>
        <charset val="204"/>
      </rPr>
      <t xml:space="preserve">Лог - Новогригорьевская - </t>
    </r>
    <r>
      <rPr>
        <sz val="11"/>
        <color theme="1"/>
        <rFont val="Times New Roman"/>
        <family val="1"/>
        <charset val="204"/>
      </rPr>
      <t>Клетская - Распопинская - Серафимович" в Иловлинском муниципальном районе</t>
    </r>
  </si>
  <si>
    <r>
      <t>Строительство автомобильной дороги "</t>
    </r>
    <r>
      <rPr>
        <b/>
        <sz val="11"/>
        <color indexed="8"/>
        <rFont val="Times New Roman"/>
        <family val="1"/>
        <charset val="204"/>
      </rPr>
      <t>Обход х. Шарашенский</t>
    </r>
    <r>
      <rPr>
        <sz val="11"/>
        <color indexed="8"/>
        <rFont val="Times New Roman"/>
        <family val="1"/>
        <charset val="204"/>
      </rPr>
      <t>" в Алексеевском муниципальном районе Волгоградской области</t>
    </r>
  </si>
  <si>
    <r>
      <t>Строительство автомобильной дороги "Подъезд от автомобильной дороги "Иловатка (км 10) - Старая Полтавка - Гмелинка - Палласовка - Николаевск"</t>
    </r>
    <r>
      <rPr>
        <b/>
        <sz val="11"/>
        <color theme="1"/>
        <rFont val="Times New Roman"/>
        <family val="1"/>
        <charset val="204"/>
      </rPr>
      <t xml:space="preserve"> к п. Торгун </t>
    </r>
    <r>
      <rPr>
        <sz val="11"/>
        <color theme="1"/>
        <rFont val="Times New Roman"/>
        <family val="1"/>
        <charset val="204"/>
      </rPr>
      <t>в Старополтавском муниципальном районе Волгоградской области</t>
    </r>
  </si>
  <si>
    <r>
      <t xml:space="preserve">Строительство автомобильной дороги "Подъезд от автомобильной дороги "Лог - Новогригорьевская - Клетская - Распопинская - Серафимович" </t>
    </r>
    <r>
      <rPr>
        <b/>
        <sz val="11"/>
        <color theme="1"/>
        <rFont val="Times New Roman"/>
        <family val="1"/>
        <charset val="204"/>
      </rPr>
      <t>к ст-це Кременская</t>
    </r>
    <r>
      <rPr>
        <sz val="11"/>
        <color theme="1"/>
        <rFont val="Times New Roman"/>
        <family val="1"/>
        <charset val="204"/>
      </rPr>
      <t>" в Клетском муниципальном районе Волгоградской области</t>
    </r>
  </si>
  <si>
    <r>
      <t>Строительство автомобильной дороги "Поклоновский - Исакиевский" на участке "</t>
    </r>
    <r>
      <rPr>
        <b/>
        <sz val="11"/>
        <color indexed="8"/>
        <rFont val="Times New Roman"/>
        <family val="1"/>
        <charset val="204"/>
      </rPr>
      <t>Гореловский - Исакиевский</t>
    </r>
    <r>
      <rPr>
        <sz val="11"/>
        <color indexed="8"/>
        <rFont val="Times New Roman"/>
        <family val="1"/>
        <charset val="204"/>
      </rPr>
      <t>" в Алексеевском муниципальном районе Волгоградской области</t>
    </r>
  </si>
  <si>
    <r>
      <t>Строительство автомобильной дороги "Урюпинск - Дубовский - Алексеевская" на участке</t>
    </r>
    <r>
      <rPr>
        <b/>
        <sz val="11"/>
        <color indexed="8"/>
        <rFont val="Times New Roman"/>
        <family val="1"/>
        <charset val="204"/>
      </rPr>
      <t xml:space="preserve"> х. Дубовский - х. Пимкинский </t>
    </r>
    <r>
      <rPr>
        <sz val="11"/>
        <color indexed="8"/>
        <rFont val="Times New Roman"/>
        <family val="1"/>
        <charset val="204"/>
      </rPr>
      <t>в Урюпинском и Алексеевском муниципальных районах Волгоградской области</t>
    </r>
  </si>
  <si>
    <r>
      <t xml:space="preserve">Строительство автомобильной дороги п. Мирный - х. Нижнезубриловский Новониколаевского района Волгоградской области на участке от </t>
    </r>
    <r>
      <rPr>
        <b/>
        <sz val="11"/>
        <color theme="1"/>
        <rFont val="Times New Roman"/>
        <family val="1"/>
        <charset val="204"/>
      </rPr>
      <t>х. Сапожок</t>
    </r>
    <r>
      <rPr>
        <sz val="11"/>
        <color theme="1"/>
        <rFont val="Times New Roman"/>
        <family val="1"/>
        <charset val="204"/>
      </rPr>
      <t xml:space="preserve"> до х.Нижнезубриловский с покрытием переходного типа</t>
    </r>
  </si>
  <si>
    <r>
      <t>Строительство второго, третьего и четвертого пусковых комплексов мостового перехода через реку Волга в городе Волгограде.</t>
    </r>
    <r>
      <rPr>
        <b/>
        <sz val="11"/>
        <color theme="1"/>
        <rFont val="Times New Roman"/>
        <family val="1"/>
        <charset val="204"/>
      </rPr>
      <t xml:space="preserve"> Второй пусковой комплекс</t>
    </r>
  </si>
  <si>
    <t>федеральный
бюджет</t>
  </si>
  <si>
    <t>областной
бюджет</t>
  </si>
  <si>
    <t>межбюджетный
трансферт</t>
  </si>
  <si>
    <t>ГП "Развитие транспортной системы"</t>
  </si>
  <si>
    <t>ГП "Развитие сельских территорий"</t>
  </si>
  <si>
    <t>Строительство подъездной дороги к объектам сельхозназначения ООО "Инвид-Агро" в п. Роднички Нехаевского муниципального района Волгоградской области</t>
  </si>
  <si>
    <t>Степень готовности на 01.01.2018</t>
  </si>
  <si>
    <t>Наименование</t>
  </si>
  <si>
    <t>Всего</t>
  </si>
  <si>
    <t>Автомобильные дороги общего пользования, км</t>
  </si>
  <si>
    <t>Протяженность дорог, не отвечающих нормативным требованиям</t>
  </si>
  <si>
    <t>Мосты и путепроводы</t>
  </si>
  <si>
    <t>Трубы</t>
  </si>
  <si>
    <t>в том числе:</t>
  </si>
  <si>
    <t>Городские округа</t>
  </si>
  <si>
    <t>Мун. районы</t>
  </si>
  <si>
    <t>Поселения</t>
  </si>
  <si>
    <t>с твердым покрытием</t>
  </si>
  <si>
    <t>из них с усовершенств. покрытием</t>
  </si>
  <si>
    <t>из них с усовершенствованным покрытием</t>
  </si>
  <si>
    <t>км.</t>
  </si>
  <si>
    <t>%</t>
  </si>
  <si>
    <t>шт.</t>
  </si>
  <si>
    <t>пог. м.</t>
  </si>
  <si>
    <t>ВСЕГО</t>
  </si>
  <si>
    <r>
      <t xml:space="preserve">РЕГИОНАЛЬНЫЕ И МЕЖМУНИЦИПАЛЬНЫЕ
</t>
    </r>
    <r>
      <rPr>
        <i/>
        <sz val="11"/>
        <rFont val="Times New Roman"/>
        <family val="1"/>
        <charset val="204"/>
      </rPr>
      <t>(Форма № 1-ДГ на 01.01.2018)</t>
    </r>
  </si>
  <si>
    <r>
      <t xml:space="preserve">МЕСТНОГО ЗНАЧЕНИЯ 
</t>
    </r>
    <r>
      <rPr>
        <i/>
        <sz val="11"/>
        <rFont val="Times New Roman"/>
        <family val="1"/>
        <charset val="204"/>
      </rPr>
      <t>(Стат. Обозрение Волгоградстат на 01.01.2017)</t>
    </r>
  </si>
  <si>
    <t>Волгоградская область</t>
  </si>
  <si>
    <t>городские округа</t>
  </si>
  <si>
    <t>Волгоград</t>
  </si>
  <si>
    <t>Волжский</t>
  </si>
  <si>
    <r>
      <t>Камышин</t>
    </r>
    <r>
      <rPr>
        <vertAlign val="superscript"/>
        <sz val="11"/>
        <color rgb="FF000000"/>
        <rFont val="Times New Roman"/>
        <family val="1"/>
        <charset val="204"/>
      </rPr>
      <t>1)</t>
    </r>
  </si>
  <si>
    <t>Михайловка</t>
  </si>
  <si>
    <r>
      <t>Урюпинск</t>
    </r>
    <r>
      <rPr>
        <vertAlign val="superscript"/>
        <sz val="11"/>
        <color rgb="FF000000"/>
        <rFont val="Times New Roman"/>
        <family val="1"/>
        <charset val="204"/>
      </rPr>
      <t>1)</t>
    </r>
  </si>
  <si>
    <r>
      <t>Фролово</t>
    </r>
    <r>
      <rPr>
        <vertAlign val="superscript"/>
        <sz val="11"/>
        <color rgb="FF000000"/>
        <rFont val="Times New Roman"/>
        <family val="1"/>
        <charset val="204"/>
      </rPr>
      <t>1)</t>
    </r>
  </si>
  <si>
    <t>муниципальные районы</t>
  </si>
  <si>
    <t>поселения</t>
  </si>
  <si>
    <t>Алексеевский муниципальный район</t>
  </si>
  <si>
    <t>в том числе по поселениям:</t>
  </si>
  <si>
    <t>Алексеевское</t>
  </si>
  <si>
    <t>Аржановское</t>
  </si>
  <si>
    <t>Большебабинское</t>
  </si>
  <si>
    <t>Краснооктябрьское</t>
  </si>
  <si>
    <t>Ларинское</t>
  </si>
  <si>
    <t>Поклоновское</t>
  </si>
  <si>
    <t>Шарашенское</t>
  </si>
  <si>
    <t>Рябовское</t>
  </si>
  <si>
    <t>Самолшинское</t>
  </si>
  <si>
    <t>-</t>
  </si>
  <si>
    <t>Солонцовское</t>
  </si>
  <si>
    <t>Стеженское</t>
  </si>
  <si>
    <t>Реченское</t>
  </si>
  <si>
    <t>Трехложинское</t>
  </si>
  <si>
    <t>Усть-Бузулукское</t>
  </si>
  <si>
    <t>Яминское</t>
  </si>
  <si>
    <t>Администрация Алексеевского района</t>
  </si>
  <si>
    <t>Быковский муниципальный район</t>
  </si>
  <si>
    <t>Быковское</t>
  </si>
  <si>
    <t>Александровское</t>
  </si>
  <si>
    <t>Верхнебалыклейское</t>
  </si>
  <si>
    <t>Демидовское</t>
  </si>
  <si>
    <t>Зеленовское</t>
  </si>
  <si>
    <t>Кисловское</t>
  </si>
  <si>
    <t>Красносельцевское</t>
  </si>
  <si>
    <t>Луговопролейское</t>
  </si>
  <si>
    <t>Новоникольское</t>
  </si>
  <si>
    <t>Побединское</t>
  </si>
  <si>
    <t>Приморское</t>
  </si>
  <si>
    <t>Садовское</t>
  </si>
  <si>
    <t>Солдатско-Степновское</t>
  </si>
  <si>
    <t>Урало-Ахтубинское</t>
  </si>
  <si>
    <t>Городищенский муниципальный район</t>
  </si>
  <si>
    <t>Городищенское</t>
  </si>
  <si>
    <t>Ерзовское</t>
  </si>
  <si>
    <t>Новорогачинское</t>
  </si>
  <si>
    <t>Вертячинское</t>
  </si>
  <si>
    <t>Грачевское</t>
  </si>
  <si>
    <t>Каменское</t>
  </si>
  <si>
    <t>Карповское</t>
  </si>
  <si>
    <t>Котлубанское</t>
  </si>
  <si>
    <t>Краснопахаревское</t>
  </si>
  <si>
    <t>Кузьмичевское</t>
  </si>
  <si>
    <t>Новожизненское</t>
  </si>
  <si>
    <t>Новонадеждинское</t>
  </si>
  <si>
    <t>Орловское</t>
  </si>
  <si>
    <t>Паньшинское</t>
  </si>
  <si>
    <t>Песковатское</t>
  </si>
  <si>
    <t>Россошинское</t>
  </si>
  <si>
    <t>Самофаловское</t>
  </si>
  <si>
    <t>Администрация Городищенского района</t>
  </si>
  <si>
    <t>Даниловский муниципальный район</t>
  </si>
  <si>
    <t>р.п Даниловка</t>
  </si>
  <si>
    <t>Атамановское</t>
  </si>
  <si>
    <t>Белопрудское</t>
  </si>
  <si>
    <t>Березовское</t>
  </si>
  <si>
    <t>Краснинское</t>
  </si>
  <si>
    <t>Лобойковское</t>
  </si>
  <si>
    <t>Миусовское</t>
  </si>
  <si>
    <t>Ореховское</t>
  </si>
  <si>
    <t>Островское</t>
  </si>
  <si>
    <t>Плотниковское</t>
  </si>
  <si>
    <t>Профсоюзнинское</t>
  </si>
  <si>
    <t>Сергиевское</t>
  </si>
  <si>
    <t>Администрация Даниловского района</t>
  </si>
  <si>
    <t>Дубовский муниципальный район</t>
  </si>
  <si>
    <t>г. Дубовка</t>
  </si>
  <si>
    <t>Горнобалыклейское</t>
  </si>
  <si>
    <t>Горноводяновское</t>
  </si>
  <si>
    <t>Горнопролейское</t>
  </si>
  <si>
    <t>Давыдовское</t>
  </si>
  <si>
    <t>Лозновское</t>
  </si>
  <si>
    <t>Малоивановское</t>
  </si>
  <si>
    <t>Оленьевское</t>
  </si>
  <si>
    <t>Пичужинское</t>
  </si>
  <si>
    <t>Прямобалкинское</t>
  </si>
  <si>
    <t>Стрельношироковское</t>
  </si>
  <si>
    <t>Суводское</t>
  </si>
  <si>
    <t>Усть-Погожинское</t>
  </si>
  <si>
    <t>Администрация Дубовского района</t>
  </si>
  <si>
    <t>Еланский муниципальный район</t>
  </si>
  <si>
    <t>Еланское</t>
  </si>
  <si>
    <t>Алявское</t>
  </si>
  <si>
    <t>Большевистское</t>
  </si>
  <si>
    <t>Большеморецкое</t>
  </si>
  <si>
    <t>Вязовское</t>
  </si>
  <si>
    <t>Дубовское</t>
  </si>
  <si>
    <t>Журавское</t>
  </si>
  <si>
    <t>Ивановское</t>
  </si>
  <si>
    <t>Краишевское</t>
  </si>
  <si>
    <t>Рассветовское</t>
  </si>
  <si>
    <t>Морецкое</t>
  </si>
  <si>
    <t>Родинское</t>
  </si>
  <si>
    <t>Таловское</t>
  </si>
  <si>
    <t>Терновское</t>
  </si>
  <si>
    <t>Терсинское</t>
  </si>
  <si>
    <t>Тростянское</t>
  </si>
  <si>
    <t>Жирновский муниципальный район</t>
  </si>
  <si>
    <t>Жирновское</t>
  </si>
  <si>
    <t>Красноярское</t>
  </si>
  <si>
    <t>Линевское</t>
  </si>
  <si>
    <t>Медведицкое</t>
  </si>
  <si>
    <t>Алешниковское</t>
  </si>
  <si>
    <t>Бородачевское</t>
  </si>
  <si>
    <t>Верхнедобринское</t>
  </si>
  <si>
    <t>Кленовское</t>
  </si>
  <si>
    <t>Тарапатинское</t>
  </si>
  <si>
    <t>Меловатское</t>
  </si>
  <si>
    <t>Нижнедобринское</t>
  </si>
  <si>
    <t>Новинское</t>
  </si>
  <si>
    <t>Тетеревятское</t>
  </si>
  <si>
    <t xml:space="preserve">Администрация Жирновского района  </t>
  </si>
  <si>
    <t>Иловлинский муниципальный район</t>
  </si>
  <si>
    <t>Иловлинское</t>
  </si>
  <si>
    <t>Логовское</t>
  </si>
  <si>
    <t>Авиловское</t>
  </si>
  <si>
    <t>Большеивановское</t>
  </si>
  <si>
    <t>Качалинское</t>
  </si>
  <si>
    <t>Кондрашовское</t>
  </si>
  <si>
    <t>Краснодонское</t>
  </si>
  <si>
    <t>Медведевское</t>
  </si>
  <si>
    <t>Новогригорьевское</t>
  </si>
  <si>
    <t>Озерское</t>
  </si>
  <si>
    <t>Сиротинское</t>
  </si>
  <si>
    <t>Трехостровское</t>
  </si>
  <si>
    <t>Ширяевское</t>
  </si>
  <si>
    <t>Калачевский муниципальный район</t>
  </si>
  <si>
    <t>Калачевское</t>
  </si>
  <si>
    <t>Бузиновское</t>
  </si>
  <si>
    <t>Голубинское</t>
  </si>
  <si>
    <t>Зарянское</t>
  </si>
  <si>
    <t>Ильевское</t>
  </si>
  <si>
    <t>Крепинское</t>
  </si>
  <si>
    <t>Ляпичевское</t>
  </si>
  <si>
    <t>Мариновское</t>
  </si>
  <si>
    <t>Советское</t>
  </si>
  <si>
    <t>Береславское</t>
  </si>
  <si>
    <t>Пятиизбянское</t>
  </si>
  <si>
    <t>Администрация Калачевского района</t>
  </si>
  <si>
    <t>Камышинский муниципальный район</t>
  </si>
  <si>
    <t>г. Петров Вал</t>
  </si>
  <si>
    <t>Антиповское</t>
  </si>
  <si>
    <t>Белогорское</t>
  </si>
  <si>
    <t>Воднобуерачное</t>
  </si>
  <si>
    <t>Гуселское</t>
  </si>
  <si>
    <t>Костаревское</t>
  </si>
  <si>
    <t>Лебяженское</t>
  </si>
  <si>
    <t>Мичуринское</t>
  </si>
  <si>
    <t>Петрунинское</t>
  </si>
  <si>
    <t>Саломатинское</t>
  </si>
  <si>
    <t>Семеновское</t>
  </si>
  <si>
    <t>Сестренское</t>
  </si>
  <si>
    <t>Уметовское</t>
  </si>
  <si>
    <t>Усть-Грязнухинское</t>
  </si>
  <si>
    <t>Чухонастовское</t>
  </si>
  <si>
    <t xml:space="preserve">Администрация Камышинского района </t>
  </si>
  <si>
    <t>Киквидзенский муниципальный район</t>
  </si>
  <si>
    <t>Гришинское</t>
  </si>
  <si>
    <t>Завязенское</t>
  </si>
  <si>
    <t>Ежовское</t>
  </si>
  <si>
    <t>Калиновское</t>
  </si>
  <si>
    <t>Мачешанское</t>
  </si>
  <si>
    <t>Озеркинское</t>
  </si>
  <si>
    <t>Преображенское</t>
  </si>
  <si>
    <t>Дубровское</t>
  </si>
  <si>
    <t>Чернореченское</t>
  </si>
  <si>
    <t>Клетский муниципальный район</t>
  </si>
  <si>
    <t>Захаровское</t>
  </si>
  <si>
    <t>Калмыковское</t>
  </si>
  <si>
    <t>Клетское</t>
  </si>
  <si>
    <t>Кременское</t>
  </si>
  <si>
    <t>Манойлинское</t>
  </si>
  <si>
    <t>Перекопское</t>
  </si>
  <si>
    <t>Перелазовское</t>
  </si>
  <si>
    <t>Распопинское</t>
  </si>
  <si>
    <t>Администрация Клетского района</t>
  </si>
  <si>
    <t>Котельниковский муниципальный район</t>
  </si>
  <si>
    <t>Котельниковское (г.п.)</t>
  </si>
  <si>
    <t>Верхнекурмоярское</t>
  </si>
  <si>
    <t>Выпасновское</t>
  </si>
  <si>
    <t>Генераловское</t>
  </si>
  <si>
    <t>Котельниковское (с.п.)</t>
  </si>
  <si>
    <t>Майоровское</t>
  </si>
  <si>
    <t>Нагавское</t>
  </si>
  <si>
    <t>Наголенское</t>
  </si>
  <si>
    <t>Нижнеяблочное</t>
  </si>
  <si>
    <t>Пимено-Чернянское</t>
  </si>
  <si>
    <t>Попереченское</t>
  </si>
  <si>
    <t xml:space="preserve">Пугачевское </t>
  </si>
  <si>
    <t>Чилековское</t>
  </si>
  <si>
    <t>Администрация Котельниковского района</t>
  </si>
  <si>
    <t>Котовский муниципальный район</t>
  </si>
  <si>
    <t>г. Котово</t>
  </si>
  <si>
    <t>Бурлукское</t>
  </si>
  <si>
    <t>Коростинское</t>
  </si>
  <si>
    <t>Купцовское</t>
  </si>
  <si>
    <t>Лапшинское</t>
  </si>
  <si>
    <t>Мирошниковское</t>
  </si>
  <si>
    <t>Моисеевское</t>
  </si>
  <si>
    <t>Мокроольховское</t>
  </si>
  <si>
    <t>Попковское</t>
  </si>
  <si>
    <t>Администрация Котовского района</t>
  </si>
  <si>
    <t>Ленинский муниципальный район</t>
  </si>
  <si>
    <t>г. Ленинск</t>
  </si>
  <si>
    <t>Бахтияровское</t>
  </si>
  <si>
    <t>Заплавненское</t>
  </si>
  <si>
    <t>Степновское</t>
  </si>
  <si>
    <t>Колобовское</t>
  </si>
  <si>
    <t>Рассветинское</t>
  </si>
  <si>
    <t>Коммунаровское</t>
  </si>
  <si>
    <t>Маляевское</t>
  </si>
  <si>
    <t>Маякское</t>
  </si>
  <si>
    <t>Ильичевское</t>
  </si>
  <si>
    <t>Царевское</t>
  </si>
  <si>
    <t>Нехаевский муниципальный район</t>
  </si>
  <si>
    <t>Верхнереченское</t>
  </si>
  <si>
    <t>Динамовское</t>
  </si>
  <si>
    <t>Захоперское</t>
  </si>
  <si>
    <t>Краснопольское</t>
  </si>
  <si>
    <t>Кругловское</t>
  </si>
  <si>
    <t>Луковское</t>
  </si>
  <si>
    <t>Нехаевское</t>
  </si>
  <si>
    <t>Нижнедолговское</t>
  </si>
  <si>
    <t>Родничковское</t>
  </si>
  <si>
    <t>Тишанское</t>
  </si>
  <si>
    <t>Упорниковское</t>
  </si>
  <si>
    <t>Успенское</t>
  </si>
  <si>
    <t>Николаевский муниципальный район</t>
  </si>
  <si>
    <t>г. Николаевск</t>
  </si>
  <si>
    <t>Барановское</t>
  </si>
  <si>
    <t>Бережновское</t>
  </si>
  <si>
    <t>Левчуновское</t>
  </si>
  <si>
    <t>Ленинское</t>
  </si>
  <si>
    <t>Новобытовское</t>
  </si>
  <si>
    <t>Очкуровское</t>
  </si>
  <si>
    <t>Политотдельное</t>
  </si>
  <si>
    <t>Совхозское</t>
  </si>
  <si>
    <t>Солодушинское</t>
  </si>
  <si>
    <t>Администрация Николаевского района</t>
  </si>
  <si>
    <t>Новоаннинский муниципальный район</t>
  </si>
  <si>
    <t>г. Новоаннинский</t>
  </si>
  <si>
    <t>Амовское</t>
  </si>
  <si>
    <t>Бочаровское</t>
  </si>
  <si>
    <t>Галушкинское</t>
  </si>
  <si>
    <t>Деминское</t>
  </si>
  <si>
    <t>Краснокоротковское</t>
  </si>
  <si>
    <t>Новокиевское</t>
  </si>
  <si>
    <t>Панфиловское</t>
  </si>
  <si>
    <t>Полевое</t>
  </si>
  <si>
    <t>Староаннинское</t>
  </si>
  <si>
    <t>Филоновское</t>
  </si>
  <si>
    <t>Черкесовское</t>
  </si>
  <si>
    <t>Администрация Новоаннинского района</t>
  </si>
  <si>
    <t>Новониколаевский муниципальный район</t>
  </si>
  <si>
    <t>Новониколаевское</t>
  </si>
  <si>
    <t>Алексиковское</t>
  </si>
  <si>
    <t>Верхнекардаильское</t>
  </si>
  <si>
    <t>Двойновское</t>
  </si>
  <si>
    <t>Дуплятское</t>
  </si>
  <si>
    <t>Комсомольское</t>
  </si>
  <si>
    <t>Красноармейское</t>
  </si>
  <si>
    <t>Куликовское</t>
  </si>
  <si>
    <t>Мирное</t>
  </si>
  <si>
    <t>Серпо-Молотское</t>
  </si>
  <si>
    <t>Хоперское</t>
  </si>
  <si>
    <t>Администрация Новониколаевского района</t>
  </si>
  <si>
    <t>Октябрьский муниципальный район</t>
  </si>
  <si>
    <t>р.п. Октябрьский</t>
  </si>
  <si>
    <t>Абганеровское</t>
  </si>
  <si>
    <t>Аксайское</t>
  </si>
  <si>
    <t>Антоновское</t>
  </si>
  <si>
    <t>Васильевское</t>
  </si>
  <si>
    <t>Громославское</t>
  </si>
  <si>
    <t>Жутовское</t>
  </si>
  <si>
    <t>Заливское</t>
  </si>
  <si>
    <t>Ильменское</t>
  </si>
  <si>
    <t>Ковалевское</t>
  </si>
  <si>
    <t>Новоаксайское</t>
  </si>
  <si>
    <t>Перегрузненское</t>
  </si>
  <si>
    <t>Шебалиновское</t>
  </si>
  <si>
    <t>Шелестовское</t>
  </si>
  <si>
    <t>Ольховский муниципальный район</t>
  </si>
  <si>
    <t>Гуровское</t>
  </si>
  <si>
    <t>Гусевское</t>
  </si>
  <si>
    <t>Зензеватское</t>
  </si>
  <si>
    <t>Каменнобродское</t>
  </si>
  <si>
    <t>Киреевское</t>
  </si>
  <si>
    <t>Липовское</t>
  </si>
  <si>
    <t>Нежинское</t>
  </si>
  <si>
    <t>Октябрьское</t>
  </si>
  <si>
    <t>Ольховское</t>
  </si>
  <si>
    <t>Романовское</t>
  </si>
  <si>
    <t>Рыбинское</t>
  </si>
  <si>
    <t>Солодчинское</t>
  </si>
  <si>
    <t>Ягодновское</t>
  </si>
  <si>
    <t>Палласовский муниципальный район</t>
  </si>
  <si>
    <t>г. Палласовка</t>
  </si>
  <si>
    <t>Гончаровское</t>
  </si>
  <si>
    <t>Заволжское</t>
  </si>
  <si>
    <t>Кайсацкое</t>
  </si>
  <si>
    <t>Калашниковское</t>
  </si>
  <si>
    <t>Венгеловское</t>
  </si>
  <si>
    <t>Лиманное</t>
  </si>
  <si>
    <t>Приозерное</t>
  </si>
  <si>
    <t>Революционное</t>
  </si>
  <si>
    <t>Ромашковское</t>
  </si>
  <si>
    <t>Савинское</t>
  </si>
  <si>
    <t>Эльтонское</t>
  </si>
  <si>
    <t>Администрация Палласовского района</t>
  </si>
  <si>
    <t>Кумылженский муниципальный район</t>
  </si>
  <si>
    <t>Букановское</t>
  </si>
  <si>
    <t>Глазуновское</t>
  </si>
  <si>
    <t>Краснянское</t>
  </si>
  <si>
    <t>Кумылженское</t>
  </si>
  <si>
    <t>Поповское</t>
  </si>
  <si>
    <t>Слащевское</t>
  </si>
  <si>
    <t>Суляевское</t>
  </si>
  <si>
    <t>Шакинское</t>
  </si>
  <si>
    <t xml:space="preserve">Администрация Кумылженского района </t>
  </si>
  <si>
    <t>Руднянский муниципальный район</t>
  </si>
  <si>
    <t>Руднянское</t>
  </si>
  <si>
    <t>Большесудаченское</t>
  </si>
  <si>
    <t>Громковское</t>
  </si>
  <si>
    <t>Козловское</t>
  </si>
  <si>
    <t>Лемешкинское</t>
  </si>
  <si>
    <t>Лопуховское</t>
  </si>
  <si>
    <t>Матышевское</t>
  </si>
  <si>
    <t>Осичковское</t>
  </si>
  <si>
    <t>Сосновское</t>
  </si>
  <si>
    <t>Администрация Руднянского района</t>
  </si>
  <si>
    <t>Светлоярский муниципальный район</t>
  </si>
  <si>
    <t>Светлоярское</t>
  </si>
  <si>
    <t>Большечапурниковское</t>
  </si>
  <si>
    <t>Дубовоовражное</t>
  </si>
  <si>
    <t>Кировское</t>
  </si>
  <si>
    <t>Наримановское</t>
  </si>
  <si>
    <t>Приволжское</t>
  </si>
  <si>
    <t>Привольненское</t>
  </si>
  <si>
    <t>Райгородское</t>
  </si>
  <si>
    <t>Цацинское</t>
  </si>
  <si>
    <t>Червленовское</t>
  </si>
  <si>
    <t xml:space="preserve">Администрация Светлоярского района </t>
  </si>
  <si>
    <t>Серафимовичский муниципальный район</t>
  </si>
  <si>
    <t>г. Серафимович</t>
  </si>
  <si>
    <t>Буерак-Поповское</t>
  </si>
  <si>
    <t>Горбатовское</t>
  </si>
  <si>
    <t>Зимняцкое</t>
  </si>
  <si>
    <t>Клетско-Почтовское</t>
  </si>
  <si>
    <t>Крутовское</t>
  </si>
  <si>
    <t>Отрожкинское</t>
  </si>
  <si>
    <t>Песчановское</t>
  </si>
  <si>
    <t>Среднецарицынское</t>
  </si>
  <si>
    <t>Теркинское</t>
  </si>
  <si>
    <t>Трясиновское</t>
  </si>
  <si>
    <t>Усть-Хоперское</t>
  </si>
  <si>
    <t xml:space="preserve">Администрация Серафимовичского района </t>
  </si>
  <si>
    <t>Среднеахтубинский муниципальный район</t>
  </si>
  <si>
    <t>г. Краснослободск</t>
  </si>
  <si>
    <t>р.п. Средняя Ахтуба</t>
  </si>
  <si>
    <t>Ахтубинское</t>
  </si>
  <si>
    <t>Верхнепогроменское</t>
  </si>
  <si>
    <t>Красное</t>
  </si>
  <si>
    <t>Куйбышевское</t>
  </si>
  <si>
    <t>Рахинское</t>
  </si>
  <si>
    <t>Суходольское</t>
  </si>
  <si>
    <t>Фрунзенское</t>
  </si>
  <si>
    <t>Старополтавский муниципальный район</t>
  </si>
  <si>
    <t>Беляевское</t>
  </si>
  <si>
    <t>Валуевское</t>
  </si>
  <si>
    <t>Верхневодянское</t>
  </si>
  <si>
    <t>Гмелинское</t>
  </si>
  <si>
    <t>Иловатское</t>
  </si>
  <si>
    <t>Кановское</t>
  </si>
  <si>
    <t>Колышкинское</t>
  </si>
  <si>
    <t>Курнаевское</t>
  </si>
  <si>
    <t>Лятошинское</t>
  </si>
  <si>
    <t>Новоквасниковское</t>
  </si>
  <si>
    <t>Новополтавское</t>
  </si>
  <si>
    <t>Новотихоновское</t>
  </si>
  <si>
    <t>Салтовское</t>
  </si>
  <si>
    <t>Старополтавское</t>
  </si>
  <si>
    <t>Торгунское</t>
  </si>
  <si>
    <t>Харьковское</t>
  </si>
  <si>
    <t>Черебаевское</t>
  </si>
  <si>
    <t xml:space="preserve">Администрация Старополтавского района </t>
  </si>
  <si>
    <t>Суровикинский муниципальный район</t>
  </si>
  <si>
    <t>г. Суровикино</t>
  </si>
  <si>
    <t>Нижнечирское</t>
  </si>
  <si>
    <t>Верхнесолоновское</t>
  </si>
  <si>
    <t>Добринское</t>
  </si>
  <si>
    <t>Сысоевское</t>
  </si>
  <si>
    <t>Лобакинское</t>
  </si>
  <si>
    <t>Новомаксимовское</t>
  </si>
  <si>
    <t>Нижнеосиновское</t>
  </si>
  <si>
    <t xml:space="preserve">Администрация Суровикинского района </t>
  </si>
  <si>
    <t>Урюпинский муниципальный район</t>
  </si>
  <si>
    <t>Акчернское</t>
  </si>
  <si>
    <t>Беспаловское</t>
  </si>
  <si>
    <t>Бесплемяновское</t>
  </si>
  <si>
    <t>Большинское</t>
  </si>
  <si>
    <t>Бубновское</t>
  </si>
  <si>
    <t>Верхнебезымяновское</t>
  </si>
  <si>
    <t>Верхнесоинское</t>
  </si>
  <si>
    <t>Вихлянцевское</t>
  </si>
  <si>
    <t>Вишняковское</t>
  </si>
  <si>
    <t>Дьяконовское</t>
  </si>
  <si>
    <t>Забурдяевское</t>
  </si>
  <si>
    <t>Искринское</t>
  </si>
  <si>
    <t>Котовское</t>
  </si>
  <si>
    <t>Креповское</t>
  </si>
  <si>
    <t>Лощиновское</t>
  </si>
  <si>
    <t>Михайловское</t>
  </si>
  <si>
    <t>Окладненское</t>
  </si>
  <si>
    <t>Ольшанское</t>
  </si>
  <si>
    <t>Петровское</t>
  </si>
  <si>
    <t>Салтынское</t>
  </si>
  <si>
    <t>Хоперопионерское</t>
  </si>
  <si>
    <t xml:space="preserve">Администрация Урюпинского района </t>
  </si>
  <si>
    <t>Фроловский муниципальный район</t>
  </si>
  <si>
    <t>Арчединское</t>
  </si>
  <si>
    <t>Большелычакское</t>
  </si>
  <si>
    <t>Ветютневское</t>
  </si>
  <si>
    <t>Дудаченское</t>
  </si>
  <si>
    <t>Краснолиповское</t>
  </si>
  <si>
    <t>Лычакское</t>
  </si>
  <si>
    <t>Малодельское</t>
  </si>
  <si>
    <t>Писаревское</t>
  </si>
  <si>
    <t>Пригородное</t>
  </si>
  <si>
    <t>Шуруповское</t>
  </si>
  <si>
    <t>Администрация Фроловского района</t>
  </si>
  <si>
    <t>Чернышковский муниципальный район</t>
  </si>
  <si>
    <t>Чернышковское</t>
  </si>
  <si>
    <t>Алешкинское</t>
  </si>
  <si>
    <t>Басакинское</t>
  </si>
  <si>
    <t>Большетерновское</t>
  </si>
  <si>
    <t>Верхнегнутовское</t>
  </si>
  <si>
    <t>Елкинское</t>
  </si>
  <si>
    <t>Нижнегнутовское</t>
  </si>
  <si>
    <t>Пристеновское</t>
  </si>
  <si>
    <t>Сизовское</t>
  </si>
  <si>
    <t>Тормосиновское</t>
  </si>
  <si>
    <t>Утверждено</t>
  </si>
  <si>
    <t>Исполнено</t>
  </si>
  <si>
    <t>Алексеевский район</t>
  </si>
  <si>
    <t>Быковский район</t>
  </si>
  <si>
    <t>Городищенский район</t>
  </si>
  <si>
    <t>Даниловский район</t>
  </si>
  <si>
    <t>Дубовский район</t>
  </si>
  <si>
    <t>Еланский район</t>
  </si>
  <si>
    <t>Жирновский район</t>
  </si>
  <si>
    <t>Иловлинский район</t>
  </si>
  <si>
    <t>Калачевский район</t>
  </si>
  <si>
    <t>Камышинский район</t>
  </si>
  <si>
    <t>Киквидзенский район</t>
  </si>
  <si>
    <t>Клетский район</t>
  </si>
  <si>
    <t>Котельниковский район</t>
  </si>
  <si>
    <t>Котовский район</t>
  </si>
  <si>
    <t>Ленинский район</t>
  </si>
  <si>
    <t>Нехаевский район</t>
  </si>
  <si>
    <t>Николаевский район</t>
  </si>
  <si>
    <t>Новоаннинский район</t>
  </si>
  <si>
    <t>Новониколаевский район</t>
  </si>
  <si>
    <t>Октябрьский район</t>
  </si>
  <si>
    <t>Ольховский район</t>
  </si>
  <si>
    <t>Палласовский район</t>
  </si>
  <si>
    <t>Кумылженский район</t>
  </si>
  <si>
    <t>Руднянский район</t>
  </si>
  <si>
    <t>Светлоярский район</t>
  </si>
  <si>
    <t>Серафимовичский район</t>
  </si>
  <si>
    <t>Среднеахтубинский район</t>
  </si>
  <si>
    <t>Старополтавский район</t>
  </si>
  <si>
    <t>Суровикинский район</t>
  </si>
  <si>
    <t>Урюпинский район</t>
  </si>
  <si>
    <t>Фроловский район</t>
  </si>
  <si>
    <t>Чернышковский район</t>
  </si>
  <si>
    <t>г.Волгоград</t>
  </si>
  <si>
    <t>г.Волжский</t>
  </si>
  <si>
    <t>г.Камышин</t>
  </si>
  <si>
    <t>г.Михайловка</t>
  </si>
  <si>
    <t>г.Урюпинск</t>
  </si>
  <si>
    <t>г.Фролово</t>
  </si>
  <si>
    <t>Всего:</t>
  </si>
  <si>
    <t>городские
округа</t>
  </si>
  <si>
    <t>городские поселения</t>
  </si>
  <si>
    <t>сельские поселения</t>
  </si>
  <si>
    <t>Подраздел 0409 "Дорожное хозяйство (дорожные фонды)"</t>
  </si>
  <si>
    <t>Расходы бюджетов муниципальных образований Волгоградской области
на дорожное хозяйство (дорожные фонды) в 2017 году</t>
  </si>
  <si>
    <t>Информация об освоении средств по объектам 
строительства, реконструкции и технического перевооружения для областных государственных нужд на 01 января 2018 года</t>
  </si>
  <si>
    <t>тыс. руб.</t>
  </si>
  <si>
    <t>Автомобильные дороги общего пользования Волгоградской области (кроме федеральных)</t>
  </si>
  <si>
    <t>Приложение № 1</t>
  </si>
  <si>
    <t>Приложение № 2</t>
  </si>
  <si>
    <t>Приложение № 3</t>
  </si>
  <si>
    <t>Наименование 
муниципального образования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</si>
</sst>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0"/>
    <numFmt numFmtId="166" formatCode="0.0000"/>
    <numFmt numFmtId="167" formatCode="#,##0.0"/>
    <numFmt numFmtId="168" formatCode="0.0"/>
    <numFmt numFmtId="169" formatCode="0.0%"/>
  </numFmts>
  <fonts count="23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</cellStyleXfs>
  <cellXfs count="240">
    <xf numFmtId="0" fontId="0" fillId="0" borderId="0" xfId="0"/>
    <xf numFmtId="0" fontId="3" fillId="0" borderId="0" xfId="1" applyFont="1" applyFill="1"/>
    <xf numFmtId="0" fontId="5" fillId="0" borderId="0" xfId="1" applyFont="1" applyFill="1" applyAlignment="1">
      <alignment horizontal="center"/>
    </xf>
    <xf numFmtId="0" fontId="1" fillId="0" borderId="0" xfId="1" applyFont="1" applyFill="1"/>
    <xf numFmtId="0" fontId="6" fillId="0" borderId="0" xfId="1" applyFont="1" applyFill="1"/>
    <xf numFmtId="0" fontId="7" fillId="0" borderId="0" xfId="1" applyFont="1" applyFill="1" applyAlignment="1">
      <alignment horizontal="center" wrapText="1"/>
    </xf>
    <xf numFmtId="0" fontId="8" fillId="0" borderId="0" xfId="1" applyFont="1" applyFill="1"/>
    <xf numFmtId="0" fontId="6" fillId="0" borderId="0" xfId="1" applyFont="1" applyFill="1" applyAlignment="1">
      <alignment horizontal="right"/>
    </xf>
    <xf numFmtId="0" fontId="5" fillId="0" borderId="0" xfId="1" applyFont="1" applyFill="1" applyAlignment="1">
      <alignment horizontal="right"/>
    </xf>
    <xf numFmtId="0" fontId="1" fillId="0" borderId="0" xfId="1" applyFont="1" applyFill="1" applyAlignment="1">
      <alignment vertical="top"/>
    </xf>
    <xf numFmtId="164" fontId="5" fillId="0" borderId="1" xfId="1" applyNumberFormat="1" applyFont="1" applyFill="1" applyBorder="1" applyAlignment="1">
      <alignment vertical="top" wrapText="1"/>
    </xf>
    <xf numFmtId="4" fontId="5" fillId="0" borderId="1" xfId="1" applyNumberFormat="1" applyFont="1" applyFill="1" applyBorder="1" applyAlignment="1">
      <alignment vertical="top" wrapText="1"/>
    </xf>
    <xf numFmtId="4" fontId="7" fillId="0" borderId="1" xfId="1" applyNumberFormat="1" applyFont="1" applyFill="1" applyBorder="1" applyAlignment="1">
      <alignment vertical="top" wrapText="1"/>
    </xf>
    <xf numFmtId="4" fontId="5" fillId="0" borderId="1" xfId="1" applyNumberFormat="1" applyFont="1" applyFill="1" applyBorder="1" applyAlignment="1">
      <alignment horizontal="right" vertical="top" wrapText="1"/>
    </xf>
    <xf numFmtId="4" fontId="5" fillId="0" borderId="1" xfId="1" applyNumberFormat="1" applyFont="1" applyFill="1" applyBorder="1" applyAlignment="1">
      <alignment horizontal="right" vertical="justify" wrapText="1"/>
    </xf>
    <xf numFmtId="0" fontId="5" fillId="0" borderId="1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10" fontId="5" fillId="0" borderId="0" xfId="1" applyNumberFormat="1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vertical="top" wrapText="1"/>
    </xf>
    <xf numFmtId="9" fontId="5" fillId="0" borderId="0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vertical="top" wrapText="1"/>
    </xf>
    <xf numFmtId="4" fontId="6" fillId="0" borderId="0" xfId="1" applyNumberFormat="1" applyFont="1" applyFill="1"/>
    <xf numFmtId="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right"/>
    </xf>
    <xf numFmtId="0" fontId="11" fillId="0" borderId="0" xfId="1" applyFont="1" applyFill="1" applyAlignment="1">
      <alignment vertical="top"/>
    </xf>
    <xf numFmtId="4" fontId="5" fillId="0" borderId="1" xfId="1" applyNumberFormat="1" applyFont="1" applyFill="1" applyBorder="1" applyAlignment="1">
      <alignment vertical="center" wrapText="1"/>
    </xf>
    <xf numFmtId="4" fontId="12" fillId="0" borderId="8" xfId="0" applyNumberFormat="1" applyFont="1" applyBorder="1" applyAlignment="1" applyProtection="1">
      <alignment horizontal="right" vertical="center" wrapText="1"/>
    </xf>
    <xf numFmtId="4" fontId="5" fillId="0" borderId="2" xfId="1" applyNumberFormat="1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164" fontId="5" fillId="0" borderId="2" xfId="1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/>
    <xf numFmtId="0" fontId="7" fillId="0" borderId="21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/>
    </xf>
    <xf numFmtId="0" fontId="7" fillId="0" borderId="34" xfId="2" applyFont="1" applyFill="1" applyBorder="1" applyAlignment="1">
      <alignment horizontal="center" vertical="center"/>
    </xf>
    <xf numFmtId="0" fontId="15" fillId="2" borderId="9" xfId="2" applyFont="1" applyFill="1" applyBorder="1" applyAlignment="1">
      <alignment vertical="center"/>
    </xf>
    <xf numFmtId="167" fontId="16" fillId="2" borderId="10" xfId="2" applyNumberFormat="1" applyFont="1" applyFill="1" applyBorder="1" applyAlignment="1">
      <alignment horizontal="right" vertical="center" wrapText="1"/>
    </xf>
    <xf numFmtId="167" fontId="15" fillId="2" borderId="10" xfId="2" applyNumberFormat="1" applyFont="1" applyFill="1" applyBorder="1" applyAlignment="1">
      <alignment horizontal="right" vertical="center" wrapText="1"/>
    </xf>
    <xf numFmtId="167" fontId="15" fillId="2" borderId="10" xfId="2" applyNumberFormat="1" applyFont="1" applyFill="1" applyBorder="1" applyAlignment="1">
      <alignment horizontal="right" vertical="center"/>
    </xf>
    <xf numFmtId="167" fontId="15" fillId="2" borderId="35" xfId="2" applyNumberFormat="1" applyFont="1" applyFill="1" applyBorder="1" applyAlignment="1">
      <alignment horizontal="right" vertical="center"/>
    </xf>
    <xf numFmtId="0" fontId="15" fillId="0" borderId="0" xfId="2" applyFont="1" applyFill="1" applyBorder="1"/>
    <xf numFmtId="0" fontId="15" fillId="2" borderId="36" xfId="2" applyFont="1" applyFill="1" applyBorder="1" applyAlignment="1">
      <alignment vertical="center" wrapText="1"/>
    </xf>
    <xf numFmtId="167" fontId="14" fillId="2" borderId="8" xfId="2" applyNumberFormat="1" applyFont="1" applyFill="1" applyBorder="1" applyAlignment="1">
      <alignment horizontal="right" vertical="center" wrapText="1"/>
    </xf>
    <xf numFmtId="167" fontId="7" fillId="2" borderId="8" xfId="2" applyNumberFormat="1" applyFont="1" applyFill="1" applyBorder="1" applyAlignment="1">
      <alignment horizontal="right" vertical="center" wrapText="1"/>
    </xf>
    <xf numFmtId="167" fontId="7" fillId="2" borderId="8" xfId="2" applyNumberFormat="1" applyFont="1" applyFill="1" applyBorder="1" applyAlignment="1">
      <alignment horizontal="right" vertical="center"/>
    </xf>
    <xf numFmtId="167" fontId="7" fillId="2" borderId="27" xfId="2" applyNumberFormat="1" applyFont="1" applyFill="1" applyBorder="1" applyAlignment="1">
      <alignment horizontal="right" vertical="center"/>
    </xf>
    <xf numFmtId="0" fontId="15" fillId="2" borderId="28" xfId="2" applyFont="1" applyFill="1" applyBorder="1" applyAlignment="1">
      <alignment horizontal="left" vertical="center" wrapText="1"/>
    </xf>
    <xf numFmtId="167" fontId="14" fillId="2" borderId="29" xfId="2" applyNumberFormat="1" applyFont="1" applyFill="1" applyBorder="1" applyAlignment="1">
      <alignment horizontal="right" vertical="center" wrapText="1"/>
    </xf>
    <xf numFmtId="167" fontId="7" fillId="2" borderId="29" xfId="2" applyNumberFormat="1" applyFont="1" applyFill="1" applyBorder="1" applyAlignment="1">
      <alignment horizontal="right" vertical="center" wrapText="1"/>
    </xf>
    <xf numFmtId="167" fontId="7" fillId="2" borderId="29" xfId="2" applyNumberFormat="1" applyFont="1" applyFill="1" applyBorder="1" applyAlignment="1">
      <alignment horizontal="right" vertical="center"/>
    </xf>
    <xf numFmtId="167" fontId="7" fillId="2" borderId="37" xfId="2" applyNumberFormat="1" applyFont="1" applyFill="1" applyBorder="1" applyAlignment="1">
      <alignment horizontal="right" vertical="center"/>
    </xf>
    <xf numFmtId="0" fontId="14" fillId="3" borderId="38" xfId="2" applyFont="1" applyFill="1" applyBorder="1" applyAlignment="1">
      <alignment horizontal="left" vertical="center" wrapText="1"/>
    </xf>
    <xf numFmtId="167" fontId="16" fillId="3" borderId="23" xfId="2" applyNumberFormat="1" applyFont="1" applyFill="1" applyBorder="1" applyAlignment="1">
      <alignment horizontal="right" wrapText="1"/>
    </xf>
    <xf numFmtId="167" fontId="7" fillId="3" borderId="23" xfId="2" applyNumberFormat="1" applyFont="1" applyFill="1" applyBorder="1"/>
    <xf numFmtId="167" fontId="7" fillId="3" borderId="24" xfId="2" applyNumberFormat="1" applyFont="1" applyFill="1" applyBorder="1"/>
    <xf numFmtId="0" fontId="18" fillId="3" borderId="36" xfId="2" applyFont="1" applyFill="1" applyBorder="1" applyAlignment="1">
      <alignment horizontal="left" vertical="center" wrapText="1"/>
    </xf>
    <xf numFmtId="167" fontId="16" fillId="3" borderId="8" xfId="2" applyNumberFormat="1" applyFont="1" applyFill="1" applyBorder="1" applyAlignment="1">
      <alignment horizontal="right" wrapText="1"/>
    </xf>
    <xf numFmtId="167" fontId="7" fillId="3" borderId="8" xfId="2" applyNumberFormat="1" applyFont="1" applyFill="1" applyBorder="1"/>
    <xf numFmtId="168" fontId="7" fillId="3" borderId="8" xfId="2" applyNumberFormat="1" applyFont="1" applyFill="1" applyBorder="1"/>
    <xf numFmtId="0" fontId="7" fillId="3" borderId="8" xfId="2" applyFont="1" applyFill="1" applyBorder="1"/>
    <xf numFmtId="0" fontId="7" fillId="3" borderId="27" xfId="2" applyFont="1" applyFill="1" applyBorder="1"/>
    <xf numFmtId="0" fontId="14" fillId="0" borderId="36" xfId="2" applyFont="1" applyFill="1" applyBorder="1" applyAlignment="1">
      <alignment horizontal="left" vertical="center" wrapText="1"/>
    </xf>
    <xf numFmtId="167" fontId="14" fillId="0" borderId="8" xfId="2" applyNumberFormat="1" applyFont="1" applyFill="1" applyBorder="1" applyAlignment="1">
      <alignment horizontal="right" wrapText="1"/>
    </xf>
    <xf numFmtId="167" fontId="7" fillId="0" borderId="8" xfId="2" applyNumberFormat="1" applyFont="1" applyFill="1" applyBorder="1"/>
    <xf numFmtId="0" fontId="7" fillId="0" borderId="8" xfId="2" applyFont="1" applyFill="1" applyBorder="1"/>
    <xf numFmtId="0" fontId="7" fillId="0" borderId="27" xfId="2" applyFont="1" applyFill="1" applyBorder="1"/>
    <xf numFmtId="167" fontId="14" fillId="3" borderId="8" xfId="2" applyNumberFormat="1" applyFont="1" applyFill="1" applyBorder="1" applyAlignment="1">
      <alignment horizontal="right" wrapText="1"/>
    </xf>
    <xf numFmtId="167" fontId="14" fillId="3" borderId="27" xfId="2" applyNumberFormat="1" applyFont="1" applyFill="1" applyBorder="1" applyAlignment="1">
      <alignment horizontal="right" wrapText="1"/>
    </xf>
    <xf numFmtId="0" fontId="18" fillId="2" borderId="36" xfId="2" applyFont="1" applyFill="1" applyBorder="1" applyAlignment="1">
      <alignment horizontal="left" vertical="center" wrapText="1"/>
    </xf>
    <xf numFmtId="167" fontId="18" fillId="2" borderId="8" xfId="2" applyNumberFormat="1" applyFont="1" applyFill="1" applyBorder="1" applyAlignment="1">
      <alignment horizontal="right" wrapText="1"/>
    </xf>
    <xf numFmtId="0" fontId="14" fillId="4" borderId="36" xfId="2" applyFont="1" applyFill="1" applyBorder="1" applyAlignment="1">
      <alignment horizontal="left" vertical="center" wrapText="1"/>
    </xf>
    <xf numFmtId="167" fontId="14" fillId="4" borderId="8" xfId="2" applyNumberFormat="1" applyFont="1" applyFill="1" applyBorder="1" applyAlignment="1">
      <alignment horizontal="right" wrapText="1"/>
    </xf>
    <xf numFmtId="167" fontId="7" fillId="0" borderId="0" xfId="2" applyNumberFormat="1" applyFont="1" applyFill="1" applyBorder="1"/>
    <xf numFmtId="167" fontId="14" fillId="4" borderId="8" xfId="2" applyNumberFormat="1" applyFont="1" applyFill="1" applyBorder="1" applyAlignment="1">
      <alignment wrapText="1"/>
    </xf>
    <xf numFmtId="167" fontId="18" fillId="0" borderId="8" xfId="2" applyNumberFormat="1" applyFont="1" applyFill="1" applyBorder="1" applyAlignment="1">
      <alignment horizontal="right" wrapText="1"/>
    </xf>
    <xf numFmtId="167" fontId="14" fillId="0" borderId="8" xfId="2" applyNumberFormat="1" applyFont="1" applyFill="1" applyBorder="1" applyAlignment="1">
      <alignment horizontal="right" vertical="top" wrapText="1"/>
    </xf>
    <xf numFmtId="167" fontId="18" fillId="2" borderId="8" xfId="2" applyNumberFormat="1" applyFont="1" applyFill="1" applyBorder="1" applyAlignment="1">
      <alignment horizontal="right" vertical="top" wrapText="1"/>
    </xf>
    <xf numFmtId="0" fontId="18" fillId="2" borderId="36" xfId="2" applyFont="1" applyFill="1" applyBorder="1" applyAlignment="1">
      <alignment wrapText="1"/>
    </xf>
    <xf numFmtId="167" fontId="18" fillId="2" borderId="8" xfId="2" applyNumberFormat="1" applyFont="1" applyFill="1" applyBorder="1" applyAlignment="1">
      <alignment wrapText="1"/>
    </xf>
    <xf numFmtId="167" fontId="14" fillId="2" borderId="8" xfId="2" applyNumberFormat="1" applyFont="1" applyFill="1" applyBorder="1" applyAlignment="1">
      <alignment horizontal="right" wrapText="1"/>
    </xf>
    <xf numFmtId="167" fontId="18" fillId="4" borderId="8" xfId="2" applyNumberFormat="1" applyFont="1" applyFill="1" applyBorder="1" applyAlignment="1">
      <alignment horizontal="right" wrapText="1"/>
    </xf>
    <xf numFmtId="167" fontId="14" fillId="0" borderId="8" xfId="2" applyNumberFormat="1" applyFont="1" applyFill="1" applyBorder="1" applyAlignment="1">
      <alignment horizontal="center" vertical="top" wrapText="1"/>
    </xf>
    <xf numFmtId="167" fontId="14" fillId="0" borderId="8" xfId="2" applyNumberFormat="1" applyFont="1" applyFill="1" applyBorder="1" applyAlignment="1">
      <alignment vertical="top" wrapText="1"/>
    </xf>
    <xf numFmtId="0" fontId="14" fillId="0" borderId="40" xfId="2" applyFont="1" applyFill="1" applyBorder="1" applyAlignment="1">
      <alignment horizontal="left" vertical="center" wrapText="1"/>
    </xf>
    <xf numFmtId="167" fontId="14" fillId="0" borderId="31" xfId="2" applyNumberFormat="1" applyFont="1" applyFill="1" applyBorder="1" applyAlignment="1">
      <alignment horizontal="right" wrapText="1"/>
    </xf>
    <xf numFmtId="167" fontId="7" fillId="0" borderId="31" xfId="2" applyNumberFormat="1" applyFont="1" applyFill="1" applyBorder="1"/>
    <xf numFmtId="0" fontId="7" fillId="0" borderId="31" xfId="2" applyFont="1" applyFill="1" applyBorder="1"/>
    <xf numFmtId="0" fontId="7" fillId="0" borderId="34" xfId="2" applyFont="1" applyFill="1" applyBorder="1"/>
    <xf numFmtId="0" fontId="14" fillId="0" borderId="31" xfId="3" applyNumberFormat="1" applyFont="1" applyFill="1" applyBorder="1" applyAlignment="1">
      <alignment horizontal="center" vertical="center" wrapText="1" readingOrder="1"/>
    </xf>
    <xf numFmtId="0" fontId="14" fillId="0" borderId="34" xfId="3" applyNumberFormat="1" applyFont="1" applyFill="1" applyBorder="1" applyAlignment="1">
      <alignment horizontal="center" vertical="center" wrapText="1" readingOrder="1"/>
    </xf>
    <xf numFmtId="49" fontId="10" fillId="0" borderId="0" xfId="2" applyNumberFormat="1" applyFont="1" applyAlignment="1">
      <alignment horizontal="left" wrapText="1"/>
    </xf>
    <xf numFmtId="0" fontId="14" fillId="0" borderId="0" xfId="2" applyNumberFormat="1" applyFont="1" applyAlignment="1"/>
    <xf numFmtId="0" fontId="7" fillId="0" borderId="0" xfId="2" applyFont="1" applyFill="1" applyBorder="1" applyAlignment="1">
      <alignment horizontal="left"/>
    </xf>
    <xf numFmtId="0" fontId="7" fillId="0" borderId="0" xfId="4" applyFont="1" applyFill="1" applyBorder="1" applyAlignment="1">
      <alignment vertical="center"/>
    </xf>
    <xf numFmtId="167" fontId="16" fillId="0" borderId="14" xfId="3" applyNumberFormat="1" applyFont="1" applyFill="1" applyBorder="1" applyAlignment="1">
      <alignment horizontal="right" vertical="center" wrapText="1"/>
    </xf>
    <xf numFmtId="167" fontId="16" fillId="0" borderId="15" xfId="3" applyNumberFormat="1" applyFont="1" applyFill="1" applyBorder="1" applyAlignment="1">
      <alignment horizontal="right" vertical="center" wrapText="1"/>
    </xf>
    <xf numFmtId="0" fontId="20" fillId="0" borderId="0" xfId="4" applyFont="1" applyFill="1" applyBorder="1" applyAlignment="1">
      <alignment vertical="center"/>
    </xf>
    <xf numFmtId="167" fontId="7" fillId="0" borderId="27" xfId="2" applyNumberFormat="1" applyFont="1" applyFill="1" applyBorder="1"/>
    <xf numFmtId="167" fontId="7" fillId="0" borderId="34" xfId="2" applyNumberFormat="1" applyFont="1" applyFill="1" applyBorder="1"/>
    <xf numFmtId="0" fontId="14" fillId="0" borderId="44" xfId="3" applyNumberFormat="1" applyFont="1" applyFill="1" applyBorder="1" applyAlignment="1">
      <alignment horizontal="left" vertical="center" wrapText="1"/>
    </xf>
    <xf numFmtId="0" fontId="14" fillId="0" borderId="45" xfId="3" applyNumberFormat="1" applyFont="1" applyFill="1" applyBorder="1" applyAlignment="1">
      <alignment horizontal="left" vertical="center" wrapText="1"/>
    </xf>
    <xf numFmtId="167" fontId="7" fillId="0" borderId="36" xfId="2" applyNumberFormat="1" applyFont="1" applyFill="1" applyBorder="1"/>
    <xf numFmtId="167" fontId="7" fillId="0" borderId="40" xfId="2" applyNumberFormat="1" applyFont="1" applyFill="1" applyBorder="1"/>
    <xf numFmtId="0" fontId="14" fillId="0" borderId="46" xfId="3" applyNumberFormat="1" applyFont="1" applyFill="1" applyBorder="1" applyAlignment="1">
      <alignment horizontal="left" vertical="center" wrapText="1"/>
    </xf>
    <xf numFmtId="167" fontId="7" fillId="0" borderId="38" xfId="2" applyNumberFormat="1" applyFont="1" applyFill="1" applyBorder="1"/>
    <xf numFmtId="167" fontId="7" fillId="0" borderId="23" xfId="2" applyNumberFormat="1" applyFont="1" applyFill="1" applyBorder="1"/>
    <xf numFmtId="167" fontId="7" fillId="0" borderId="24" xfId="2" applyNumberFormat="1" applyFont="1" applyFill="1" applyBorder="1"/>
    <xf numFmtId="167" fontId="16" fillId="0" borderId="41" xfId="3" applyNumberFormat="1" applyFont="1" applyFill="1" applyBorder="1" applyAlignment="1">
      <alignment horizontal="right" vertical="center" wrapText="1"/>
    </xf>
    <xf numFmtId="169" fontId="18" fillId="0" borderId="40" xfId="3" applyNumberFormat="1" applyFont="1" applyFill="1" applyBorder="1" applyAlignment="1">
      <alignment horizontal="right" vertical="center" wrapText="1"/>
    </xf>
    <xf numFmtId="169" fontId="18" fillId="0" borderId="31" xfId="3" applyNumberFormat="1" applyFont="1" applyFill="1" applyBorder="1" applyAlignment="1">
      <alignment horizontal="right" vertical="center" wrapText="1"/>
    </xf>
    <xf numFmtId="169" fontId="18" fillId="0" borderId="34" xfId="3" applyNumberFormat="1" applyFont="1" applyFill="1" applyBorder="1" applyAlignment="1">
      <alignment horizontal="right" vertical="center" wrapText="1"/>
    </xf>
    <xf numFmtId="0" fontId="14" fillId="0" borderId="47" xfId="3" applyNumberFormat="1" applyFont="1" applyFill="1" applyBorder="1" applyAlignment="1">
      <alignment horizontal="left" vertical="center" wrapText="1"/>
    </xf>
    <xf numFmtId="167" fontId="7" fillId="0" borderId="42" xfId="2" applyNumberFormat="1" applyFont="1" applyFill="1" applyBorder="1"/>
    <xf numFmtId="167" fontId="7" fillId="0" borderId="39" xfId="2" applyNumberFormat="1" applyFont="1" applyFill="1" applyBorder="1"/>
    <xf numFmtId="167" fontId="7" fillId="0" borderId="48" xfId="2" applyNumberFormat="1" applyFont="1" applyFill="1" applyBorder="1"/>
    <xf numFmtId="0" fontId="14" fillId="0" borderId="43" xfId="3" applyNumberFormat="1" applyFont="1" applyFill="1" applyBorder="1" applyAlignment="1">
      <alignment horizontal="left" vertical="center" wrapText="1"/>
    </xf>
    <xf numFmtId="167" fontId="7" fillId="0" borderId="41" xfId="2" applyNumberFormat="1" applyFont="1" applyFill="1" applyBorder="1"/>
    <xf numFmtId="167" fontId="7" fillId="0" borderId="14" xfId="2" applyNumberFormat="1" applyFont="1" applyFill="1" applyBorder="1"/>
    <xf numFmtId="167" fontId="7" fillId="0" borderId="15" xfId="2" applyNumberFormat="1" applyFont="1" applyFill="1" applyBorder="1"/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1" applyFont="1" applyFill="1" applyAlignment="1">
      <alignment wrapText="1"/>
    </xf>
    <xf numFmtId="0" fontId="6" fillId="0" borderId="0" xfId="1" applyFont="1" applyFill="1" applyAlignment="1"/>
    <xf numFmtId="0" fontId="9" fillId="0" borderId="56" xfId="0" applyFont="1" applyFill="1" applyBorder="1" applyAlignment="1">
      <alignment vertical="center" wrapText="1"/>
    </xf>
    <xf numFmtId="9" fontId="5" fillId="0" borderId="57" xfId="1" applyNumberFormat="1" applyFont="1" applyFill="1" applyBorder="1" applyAlignment="1">
      <alignment horizontal="center" vertical="top" wrapText="1"/>
    </xf>
    <xf numFmtId="0" fontId="5" fillId="0" borderId="56" xfId="1" applyFont="1" applyFill="1" applyBorder="1" applyAlignment="1">
      <alignment vertical="center" wrapText="1"/>
    </xf>
    <xf numFmtId="0" fontId="9" fillId="0" borderId="58" xfId="0" applyFont="1" applyFill="1" applyBorder="1" applyAlignment="1">
      <alignment horizontal="left" vertical="center" wrapText="1"/>
    </xf>
    <xf numFmtId="10" fontId="5" fillId="0" borderId="57" xfId="1" applyNumberFormat="1" applyFont="1" applyFill="1" applyBorder="1" applyAlignment="1">
      <alignment horizontal="center" vertical="top" wrapText="1"/>
    </xf>
    <xf numFmtId="0" fontId="9" fillId="0" borderId="59" xfId="0" applyFont="1" applyFill="1" applyBorder="1" applyAlignment="1">
      <alignment vertical="center" wrapText="1"/>
    </xf>
    <xf numFmtId="0" fontId="5" fillId="0" borderId="60" xfId="1" applyFont="1" applyFill="1" applyBorder="1" applyAlignment="1">
      <alignment vertical="top" wrapText="1"/>
    </xf>
    <xf numFmtId="4" fontId="5" fillId="0" borderId="60" xfId="1" applyNumberFormat="1" applyFont="1" applyFill="1" applyBorder="1" applyAlignment="1">
      <alignment vertical="top" wrapText="1"/>
    </xf>
    <xf numFmtId="4" fontId="7" fillId="0" borderId="60" xfId="1" applyNumberFormat="1" applyFont="1" applyFill="1" applyBorder="1" applyAlignment="1">
      <alignment vertical="top" wrapText="1"/>
    </xf>
    <xf numFmtId="0" fontId="5" fillId="0" borderId="61" xfId="1" applyFont="1" applyFill="1" applyBorder="1" applyAlignment="1">
      <alignment vertical="top" wrapText="1"/>
    </xf>
    <xf numFmtId="0" fontId="9" fillId="0" borderId="60" xfId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vertical="center" wrapText="1"/>
    </xf>
    <xf numFmtId="4" fontId="4" fillId="0" borderId="6" xfId="1" applyNumberFormat="1" applyFont="1" applyFill="1" applyBorder="1" applyAlignment="1">
      <alignment vertical="center" wrapText="1"/>
    </xf>
    <xf numFmtId="4" fontId="4" fillId="0" borderId="66" xfId="1" applyNumberFormat="1" applyFont="1" applyFill="1" applyBorder="1" applyAlignment="1">
      <alignment vertical="top" wrapText="1"/>
    </xf>
    <xf numFmtId="0" fontId="9" fillId="0" borderId="62" xfId="0" applyFont="1" applyFill="1" applyBorder="1" applyAlignment="1">
      <alignment vertical="center" wrapText="1"/>
    </xf>
    <xf numFmtId="164" fontId="5" fillId="0" borderId="7" xfId="1" applyNumberFormat="1" applyFont="1" applyFill="1" applyBorder="1" applyAlignment="1">
      <alignment vertical="top" wrapText="1"/>
    </xf>
    <xf numFmtId="4" fontId="5" fillId="0" borderId="7" xfId="1" applyNumberFormat="1" applyFont="1" applyFill="1" applyBorder="1" applyAlignment="1">
      <alignment vertical="top" wrapText="1"/>
    </xf>
    <xf numFmtId="4" fontId="7" fillId="0" borderId="7" xfId="1" applyNumberFormat="1" applyFont="1" applyFill="1" applyBorder="1" applyAlignment="1">
      <alignment vertical="top" wrapText="1"/>
    </xf>
    <xf numFmtId="4" fontId="5" fillId="0" borderId="7" xfId="1" applyNumberFormat="1" applyFont="1" applyFill="1" applyBorder="1" applyAlignment="1">
      <alignment horizontal="right" vertical="top" wrapText="1"/>
    </xf>
    <xf numFmtId="9" fontId="5" fillId="0" borderId="63" xfId="1" applyNumberFormat="1" applyFont="1" applyFill="1" applyBorder="1" applyAlignment="1">
      <alignment horizontal="center" vertical="top" wrapText="1"/>
    </xf>
    <xf numFmtId="0" fontId="10" fillId="2" borderId="67" xfId="0" applyFont="1" applyFill="1" applyBorder="1" applyAlignment="1">
      <alignment vertical="center" wrapText="1"/>
    </xf>
    <xf numFmtId="4" fontId="4" fillId="2" borderId="68" xfId="1" applyNumberFormat="1" applyFont="1" applyFill="1" applyBorder="1" applyAlignment="1">
      <alignment vertical="top" wrapText="1"/>
    </xf>
    <xf numFmtId="9" fontId="4" fillId="2" borderId="69" xfId="1" applyNumberFormat="1" applyFont="1" applyFill="1" applyBorder="1" applyAlignment="1">
      <alignment horizontal="center" vertical="top" wrapText="1"/>
    </xf>
    <xf numFmtId="0" fontId="9" fillId="0" borderId="58" xfId="0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vertical="top" wrapText="1"/>
    </xf>
    <xf numFmtId="4" fontId="5" fillId="0" borderId="2" xfId="1" applyNumberFormat="1" applyFont="1" applyFill="1" applyBorder="1" applyAlignment="1">
      <alignment vertical="top" wrapText="1"/>
    </xf>
    <xf numFmtId="4" fontId="7" fillId="0" borderId="2" xfId="1" applyNumberFormat="1" applyFont="1" applyFill="1" applyBorder="1" applyAlignment="1">
      <alignment vertical="top" wrapText="1"/>
    </xf>
    <xf numFmtId="4" fontId="5" fillId="0" borderId="2" xfId="1" applyNumberFormat="1" applyFont="1" applyFill="1" applyBorder="1" applyAlignment="1">
      <alignment horizontal="right" vertical="justify" wrapText="1"/>
    </xf>
    <xf numFmtId="9" fontId="5" fillId="0" borderId="70" xfId="1" applyNumberFormat="1" applyFont="1" applyFill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9" fillId="0" borderId="0" xfId="1" applyFont="1" applyFill="1" applyAlignment="1">
      <alignment horizontal="right"/>
    </xf>
    <xf numFmtId="0" fontId="16" fillId="0" borderId="71" xfId="3" applyNumberFormat="1" applyFont="1" applyFill="1" applyBorder="1" applyAlignment="1">
      <alignment horizontal="left" vertical="center" wrapText="1"/>
    </xf>
    <xf numFmtId="167" fontId="16" fillId="0" borderId="9" xfId="3" applyNumberFormat="1" applyFont="1" applyFill="1" applyBorder="1" applyAlignment="1">
      <alignment horizontal="right" vertical="center" wrapText="1"/>
    </xf>
    <xf numFmtId="167" fontId="16" fillId="0" borderId="10" xfId="3" applyNumberFormat="1" applyFont="1" applyFill="1" applyBorder="1" applyAlignment="1">
      <alignment horizontal="right" vertical="center" wrapText="1"/>
    </xf>
    <xf numFmtId="167" fontId="16" fillId="0" borderId="35" xfId="3" applyNumberFormat="1" applyFont="1" applyFill="1" applyBorder="1" applyAlignment="1">
      <alignment horizontal="right" vertical="center" wrapText="1"/>
    </xf>
    <xf numFmtId="169" fontId="18" fillId="0" borderId="16" xfId="3" applyNumberFormat="1" applyFont="1" applyFill="1" applyBorder="1" applyAlignment="1">
      <alignment horizontal="right" vertical="center" wrapText="1"/>
    </xf>
    <xf numFmtId="169" fontId="18" fillId="0" borderId="25" xfId="3" applyNumberFormat="1" applyFont="1" applyFill="1" applyBorder="1" applyAlignment="1">
      <alignment horizontal="right" vertical="center" wrapText="1"/>
    </xf>
    <xf numFmtId="169" fontId="18" fillId="0" borderId="73" xfId="3" applyNumberFormat="1" applyFont="1" applyFill="1" applyBorder="1" applyAlignment="1">
      <alignment horizontal="right" vertical="center" wrapText="1"/>
    </xf>
    <xf numFmtId="0" fontId="18" fillId="0" borderId="72" xfId="3" applyNumberFormat="1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right"/>
    </xf>
    <xf numFmtId="0" fontId="7" fillId="0" borderId="14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  <xf numFmtId="0" fontId="7" fillId="0" borderId="23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27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0" fontId="14" fillId="0" borderId="16" xfId="2" applyFont="1" applyFill="1" applyBorder="1" applyAlignment="1">
      <alignment horizontal="center" vertical="center" wrapText="1"/>
    </xf>
    <xf numFmtId="0" fontId="14" fillId="0" borderId="28" xfId="2" applyFont="1" applyFill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9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167" fontId="7" fillId="3" borderId="39" xfId="2" applyNumberFormat="1" applyFont="1" applyFill="1" applyBorder="1" applyAlignment="1">
      <alignment horizontal="right" vertical="center"/>
    </xf>
    <xf numFmtId="167" fontId="7" fillId="3" borderId="23" xfId="2" applyNumberFormat="1" applyFont="1" applyFill="1" applyBorder="1" applyAlignment="1">
      <alignment horizontal="right" vertical="center"/>
    </xf>
    <xf numFmtId="0" fontId="7" fillId="0" borderId="20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3" xfId="2" applyFont="1" applyFill="1" applyBorder="1" applyAlignment="1">
      <alignment horizontal="center" vertical="center" wrapText="1"/>
    </xf>
    <xf numFmtId="167" fontId="14" fillId="3" borderId="39" xfId="2" applyNumberFormat="1" applyFont="1" applyFill="1" applyBorder="1" applyAlignment="1">
      <alignment horizontal="right" vertical="center" wrapText="1"/>
    </xf>
    <xf numFmtId="167" fontId="14" fillId="3" borderId="23" xfId="2" applyNumberFormat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0" xfId="1" applyFont="1" applyFill="1" applyBorder="1" applyAlignment="1">
      <alignment horizontal="center" vertical="center" wrapText="1"/>
    </xf>
    <xf numFmtId="0" fontId="9" fillId="0" borderId="49" xfId="1" applyFont="1" applyFill="1" applyBorder="1" applyAlignment="1">
      <alignment horizontal="center" vertical="center" wrapText="1"/>
    </xf>
    <xf numFmtId="0" fontId="9" fillId="0" borderId="56" xfId="1" applyFont="1" applyFill="1" applyBorder="1" applyAlignment="1">
      <alignment horizontal="center" vertical="center" wrapText="1"/>
    </xf>
    <xf numFmtId="0" fontId="9" fillId="0" borderId="59" xfId="1" applyFont="1" applyFill="1" applyBorder="1" applyAlignment="1">
      <alignment horizontal="center" vertical="center" wrapText="1"/>
    </xf>
    <xf numFmtId="0" fontId="9" fillId="0" borderId="50" xfId="1" applyFont="1" applyFill="1" applyBorder="1" applyAlignment="1">
      <alignment horizontal="center" vertical="center" wrapText="1"/>
    </xf>
    <xf numFmtId="0" fontId="9" fillId="0" borderId="5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64" xfId="1" applyFont="1" applyFill="1" applyBorder="1" applyAlignment="1">
      <alignment horizontal="center" vertical="center" wrapText="1"/>
    </xf>
    <xf numFmtId="0" fontId="9" fillId="0" borderId="52" xfId="1" applyFont="1" applyFill="1" applyBorder="1" applyAlignment="1">
      <alignment horizontal="center" vertical="center" wrapText="1"/>
    </xf>
    <xf numFmtId="0" fontId="9" fillId="0" borderId="53" xfId="1" applyFont="1" applyFill="1" applyBorder="1" applyAlignment="1">
      <alignment horizontal="center" vertical="center" wrapText="1"/>
    </xf>
    <xf numFmtId="0" fontId="9" fillId="0" borderId="54" xfId="1" applyFont="1" applyFill="1" applyBorder="1" applyAlignment="1">
      <alignment horizontal="center" vertical="center" wrapText="1"/>
    </xf>
    <xf numFmtId="0" fontId="9" fillId="0" borderId="55" xfId="1" applyFont="1" applyFill="1" applyBorder="1" applyAlignment="1">
      <alignment horizontal="center" vertical="center" wrapText="1"/>
    </xf>
    <xf numFmtId="0" fontId="9" fillId="0" borderId="57" xfId="1" applyFont="1" applyFill="1" applyBorder="1" applyAlignment="1">
      <alignment horizontal="center" vertical="center" wrapText="1"/>
    </xf>
    <xf numFmtId="0" fontId="9" fillId="0" borderId="6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6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22" fillId="0" borderId="0" xfId="1" applyFont="1" applyFill="1" applyAlignment="1">
      <alignment horizontal="center" vertical="center" wrapText="1"/>
    </xf>
    <xf numFmtId="0" fontId="14" fillId="0" borderId="43" xfId="3" applyNumberFormat="1" applyFont="1" applyFill="1" applyBorder="1" applyAlignment="1">
      <alignment horizontal="center" vertical="center" wrapText="1"/>
    </xf>
    <xf numFmtId="0" fontId="14" fillId="0" borderId="44" xfId="3" applyNumberFormat="1" applyFont="1" applyFill="1" applyBorder="1" applyAlignment="1">
      <alignment horizontal="center" vertical="center" wrapText="1"/>
    </xf>
    <xf numFmtId="0" fontId="14" fillId="0" borderId="45" xfId="3" applyNumberFormat="1" applyFont="1" applyFill="1" applyBorder="1" applyAlignment="1">
      <alignment horizontal="center" vertical="center" wrapText="1"/>
    </xf>
    <xf numFmtId="0" fontId="16" fillId="0" borderId="8" xfId="3" applyNumberFormat="1" applyFont="1" applyFill="1" applyBorder="1" applyAlignment="1">
      <alignment horizontal="center" vertical="center" wrapText="1" readingOrder="1"/>
    </xf>
    <xf numFmtId="0" fontId="16" fillId="0" borderId="27" xfId="3" applyNumberFormat="1" applyFont="1" applyFill="1" applyBorder="1" applyAlignment="1">
      <alignment horizontal="center" vertical="center" wrapText="1" readingOrder="1"/>
    </xf>
    <xf numFmtId="0" fontId="16" fillId="0" borderId="43" xfId="3" applyNumberFormat="1" applyFont="1" applyFill="1" applyBorder="1" applyAlignment="1">
      <alignment horizontal="left" vertical="center" wrapText="1"/>
    </xf>
    <xf numFmtId="0" fontId="16" fillId="0" borderId="45" xfId="3" applyNumberFormat="1" applyFont="1" applyFill="1" applyBorder="1" applyAlignment="1">
      <alignment horizontal="left" vertical="center" wrapText="1"/>
    </xf>
    <xf numFmtId="0" fontId="16" fillId="0" borderId="41" xfId="3" applyNumberFormat="1" applyFont="1" applyFill="1" applyBorder="1" applyAlignment="1">
      <alignment horizontal="center" vertical="center" wrapText="1" readingOrder="1"/>
    </xf>
    <xf numFmtId="0" fontId="16" fillId="0" borderId="14" xfId="3" applyNumberFormat="1" applyFont="1" applyFill="1" applyBorder="1" applyAlignment="1">
      <alignment horizontal="center" vertical="center" wrapText="1" readingOrder="1"/>
    </xf>
    <xf numFmtId="0" fontId="16" fillId="0" borderId="15" xfId="3" applyNumberFormat="1" applyFont="1" applyFill="1" applyBorder="1" applyAlignment="1">
      <alignment horizontal="center" vertical="center" wrapText="1" readingOrder="1"/>
    </xf>
    <xf numFmtId="0" fontId="16" fillId="0" borderId="36" xfId="3" applyNumberFormat="1" applyFont="1" applyFill="1" applyBorder="1" applyAlignment="1">
      <alignment horizontal="center" vertical="center" wrapText="1" readingOrder="1"/>
    </xf>
    <xf numFmtId="0" fontId="16" fillId="0" borderId="40" xfId="3" applyNumberFormat="1" applyFont="1" applyFill="1" applyBorder="1" applyAlignment="1">
      <alignment horizontal="center" vertical="center" wrapText="1" readingOrder="1"/>
    </xf>
    <xf numFmtId="0" fontId="21" fillId="0" borderId="0" xfId="4" applyFont="1" applyBorder="1" applyAlignment="1">
      <alignment horizontal="center" vertical="center" wrapText="1"/>
    </xf>
  </cellXfs>
  <cellStyles count="5">
    <cellStyle name="Normal" xfId="3"/>
    <cellStyle name="Обычный" xfId="0" builtinId="0"/>
    <cellStyle name="Обычный 2" xfId="1"/>
    <cellStyle name="Обычный 3" xfId="2"/>
    <cellStyle name="Обычный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outlinePr summaryBelow="0"/>
    <pageSetUpPr fitToPage="1"/>
  </sheetPr>
  <dimension ref="B1:Z532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6" sqref="A6"/>
      <selection pane="bottomRight" activeCell="D534" sqref="D534"/>
    </sheetView>
  </sheetViews>
  <sheetFormatPr defaultRowHeight="15" outlineLevelRow="1"/>
  <cols>
    <col min="1" max="1" width="2.21875" style="35" customWidth="1"/>
    <col min="2" max="2" width="32" style="34" customWidth="1"/>
    <col min="3" max="3" width="7" style="35" bestFit="1" customWidth="1"/>
    <col min="4" max="4" width="8.5546875" style="35" customWidth="1"/>
    <col min="5" max="5" width="11.109375" style="35" customWidth="1"/>
    <col min="6" max="6" width="8.21875" style="35" bestFit="1" customWidth="1"/>
    <col min="7" max="8" width="0" style="35" hidden="1" customWidth="1"/>
    <col min="9" max="9" width="6.109375" style="35" bestFit="1" customWidth="1"/>
    <col min="10" max="11" width="0" style="35" hidden="1" customWidth="1"/>
    <col min="12" max="12" width="8.21875" style="35" bestFit="1" customWidth="1"/>
    <col min="13" max="14" width="0" style="35" hidden="1" customWidth="1"/>
    <col min="15" max="15" width="8.33203125" style="35" customWidth="1"/>
    <col min="16" max="16" width="7.6640625" style="35" customWidth="1"/>
    <col min="17" max="17" width="4.77734375" style="35" bestFit="1" customWidth="1"/>
    <col min="18" max="18" width="7" style="35" bestFit="1" customWidth="1"/>
    <col min="19" max="19" width="6.109375" style="35" bestFit="1" customWidth="1"/>
    <col min="20" max="20" width="7.88671875" style="35" bestFit="1" customWidth="1"/>
    <col min="21" max="16384" width="8.88671875" style="35"/>
  </cols>
  <sheetData>
    <row r="1" spans="2:26">
      <c r="R1" s="171" t="s">
        <v>596</v>
      </c>
      <c r="S1" s="171"/>
      <c r="T1" s="171"/>
    </row>
    <row r="3" spans="2:26" ht="24.75" customHeight="1">
      <c r="B3" s="170" t="s">
        <v>595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60"/>
      <c r="V3" s="160"/>
      <c r="W3" s="160"/>
      <c r="X3" s="160"/>
      <c r="Y3" s="160"/>
      <c r="Z3" s="160"/>
    </row>
    <row r="4" spans="2:26" ht="15.75" thickBot="1"/>
    <row r="5" spans="2:26">
      <c r="B5" s="186" t="s">
        <v>74</v>
      </c>
      <c r="C5" s="189" t="s">
        <v>75</v>
      </c>
      <c r="D5" s="193" t="s">
        <v>76</v>
      </c>
      <c r="E5" s="194"/>
      <c r="F5" s="194"/>
      <c r="G5" s="194"/>
      <c r="H5" s="194"/>
      <c r="I5" s="194"/>
      <c r="J5" s="194"/>
      <c r="K5" s="194"/>
      <c r="L5" s="194"/>
      <c r="M5" s="194"/>
      <c r="N5" s="195"/>
      <c r="O5" s="196" t="s">
        <v>77</v>
      </c>
      <c r="P5" s="196"/>
      <c r="Q5" s="196" t="s">
        <v>78</v>
      </c>
      <c r="R5" s="196"/>
      <c r="S5" s="172" t="s">
        <v>79</v>
      </c>
      <c r="T5" s="173"/>
    </row>
    <row r="6" spans="2:26">
      <c r="B6" s="187"/>
      <c r="C6" s="190"/>
      <c r="D6" s="178" t="s">
        <v>80</v>
      </c>
      <c r="E6" s="178"/>
      <c r="F6" s="179" t="s">
        <v>81</v>
      </c>
      <c r="G6" s="182" t="s">
        <v>80</v>
      </c>
      <c r="H6" s="182"/>
      <c r="I6" s="183" t="s">
        <v>82</v>
      </c>
      <c r="J6" s="182" t="s">
        <v>80</v>
      </c>
      <c r="K6" s="182"/>
      <c r="L6" s="200" t="s">
        <v>83</v>
      </c>
      <c r="M6" s="36"/>
      <c r="N6" s="37"/>
      <c r="O6" s="197"/>
      <c r="P6" s="197"/>
      <c r="Q6" s="197"/>
      <c r="R6" s="197"/>
      <c r="S6" s="174"/>
      <c r="T6" s="175"/>
    </row>
    <row r="7" spans="2:26" ht="30.75" customHeight="1">
      <c r="B7" s="187"/>
      <c r="C7" s="191"/>
      <c r="D7" s="191" t="s">
        <v>84</v>
      </c>
      <c r="E7" s="191" t="s">
        <v>85</v>
      </c>
      <c r="F7" s="180"/>
      <c r="I7" s="184"/>
      <c r="L7" s="201"/>
      <c r="M7" s="182" t="s">
        <v>80</v>
      </c>
      <c r="N7" s="182"/>
      <c r="O7" s="182"/>
      <c r="P7" s="182"/>
      <c r="Q7" s="182"/>
      <c r="R7" s="182"/>
      <c r="S7" s="176"/>
      <c r="T7" s="177"/>
    </row>
    <row r="8" spans="2:26" ht="14.25" customHeight="1" thickBot="1">
      <c r="B8" s="188"/>
      <c r="C8" s="192"/>
      <c r="D8" s="192"/>
      <c r="E8" s="192"/>
      <c r="F8" s="181"/>
      <c r="G8" s="38" t="s">
        <v>84</v>
      </c>
      <c r="H8" s="38" t="s">
        <v>86</v>
      </c>
      <c r="I8" s="185"/>
      <c r="J8" s="38" t="s">
        <v>84</v>
      </c>
      <c r="K8" s="38" t="s">
        <v>86</v>
      </c>
      <c r="L8" s="202"/>
      <c r="M8" s="38" t="s">
        <v>84</v>
      </c>
      <c r="N8" s="38" t="s">
        <v>86</v>
      </c>
      <c r="O8" s="38" t="s">
        <v>87</v>
      </c>
      <c r="P8" s="38" t="s">
        <v>88</v>
      </c>
      <c r="Q8" s="39" t="s">
        <v>89</v>
      </c>
      <c r="R8" s="39" t="s">
        <v>90</v>
      </c>
      <c r="S8" s="39" t="s">
        <v>89</v>
      </c>
      <c r="T8" s="40" t="s">
        <v>90</v>
      </c>
    </row>
    <row r="9" spans="2:26" s="46" customFormat="1" ht="14.25">
      <c r="B9" s="41" t="s">
        <v>91</v>
      </c>
      <c r="C9" s="42">
        <f>C10+C11</f>
        <v>26696.400000000001</v>
      </c>
      <c r="D9" s="42">
        <f t="shared" ref="D9:O9" si="0">D10+D11</f>
        <v>15322.8</v>
      </c>
      <c r="E9" s="42">
        <f t="shared" si="0"/>
        <v>14156.100000000002</v>
      </c>
      <c r="F9" s="42">
        <f t="shared" si="0"/>
        <v>0</v>
      </c>
      <c r="G9" s="42">
        <f t="shared" si="0"/>
        <v>0</v>
      </c>
      <c r="H9" s="42">
        <f t="shared" si="0"/>
        <v>0</v>
      </c>
      <c r="I9" s="42">
        <f t="shared" si="0"/>
        <v>0</v>
      </c>
      <c r="J9" s="42">
        <f t="shared" si="0"/>
        <v>0</v>
      </c>
      <c r="K9" s="42">
        <f t="shared" si="0"/>
        <v>0</v>
      </c>
      <c r="L9" s="42">
        <f t="shared" si="0"/>
        <v>0</v>
      </c>
      <c r="M9" s="42">
        <f t="shared" si="0"/>
        <v>0</v>
      </c>
      <c r="N9" s="42">
        <f t="shared" si="0"/>
        <v>0</v>
      </c>
      <c r="O9" s="42">
        <f t="shared" si="0"/>
        <v>10674.4</v>
      </c>
      <c r="P9" s="43">
        <v>40</v>
      </c>
      <c r="Q9" s="44">
        <f>Q10+Q11</f>
        <v>687</v>
      </c>
      <c r="R9" s="44">
        <f t="shared" ref="R9:T9" si="1">R10+R11</f>
        <v>42195.16</v>
      </c>
      <c r="S9" s="44">
        <f t="shared" si="1"/>
        <v>6145</v>
      </c>
      <c r="T9" s="45">
        <f t="shared" si="1"/>
        <v>116245.09</v>
      </c>
    </row>
    <row r="10" spans="2:26" ht="43.5">
      <c r="B10" s="47" t="s">
        <v>92</v>
      </c>
      <c r="C10" s="48">
        <v>10064.5</v>
      </c>
      <c r="D10" s="48">
        <v>8465.2999999999993</v>
      </c>
      <c r="E10" s="48">
        <v>8385.7000000000007</v>
      </c>
      <c r="F10" s="49"/>
      <c r="G10" s="49"/>
      <c r="H10" s="49"/>
      <c r="I10" s="49"/>
      <c r="J10" s="49"/>
      <c r="K10" s="49"/>
      <c r="L10" s="49"/>
      <c r="M10" s="49"/>
      <c r="N10" s="49"/>
      <c r="O10" s="49">
        <v>6237</v>
      </c>
      <c r="P10" s="49">
        <v>62</v>
      </c>
      <c r="Q10" s="50">
        <v>342</v>
      </c>
      <c r="R10" s="50">
        <v>25410.26</v>
      </c>
      <c r="S10" s="50">
        <v>5930</v>
      </c>
      <c r="T10" s="51">
        <v>99674.19</v>
      </c>
    </row>
    <row r="11" spans="2:26" ht="45" thickBot="1">
      <c r="B11" s="52" t="s">
        <v>93</v>
      </c>
      <c r="C11" s="53">
        <f>C12</f>
        <v>16631.900000000001</v>
      </c>
      <c r="D11" s="53">
        <f t="shared" ref="D11:T11" si="2">D12</f>
        <v>6857.5</v>
      </c>
      <c r="E11" s="53">
        <f t="shared" si="2"/>
        <v>5770.4000000000005</v>
      </c>
      <c r="F11" s="54">
        <f t="shared" si="2"/>
        <v>0</v>
      </c>
      <c r="G11" s="54">
        <f t="shared" si="2"/>
        <v>0</v>
      </c>
      <c r="H11" s="54">
        <f t="shared" si="2"/>
        <v>0</v>
      </c>
      <c r="I11" s="54">
        <f t="shared" si="2"/>
        <v>0</v>
      </c>
      <c r="J11" s="54">
        <f t="shared" si="2"/>
        <v>0</v>
      </c>
      <c r="K11" s="54">
        <f t="shared" si="2"/>
        <v>0</v>
      </c>
      <c r="L11" s="54">
        <f t="shared" si="2"/>
        <v>0</v>
      </c>
      <c r="M11" s="54">
        <f t="shared" si="2"/>
        <v>0</v>
      </c>
      <c r="N11" s="54">
        <f t="shared" si="2"/>
        <v>0</v>
      </c>
      <c r="O11" s="54">
        <f t="shared" si="2"/>
        <v>4437.3999999999996</v>
      </c>
      <c r="P11" s="54">
        <f t="shared" si="2"/>
        <v>26.7</v>
      </c>
      <c r="Q11" s="55">
        <f t="shared" si="2"/>
        <v>345</v>
      </c>
      <c r="R11" s="55">
        <f t="shared" si="2"/>
        <v>16784.900000000001</v>
      </c>
      <c r="S11" s="55">
        <f t="shared" si="2"/>
        <v>215</v>
      </c>
      <c r="T11" s="56">
        <f t="shared" si="2"/>
        <v>16570.900000000001</v>
      </c>
    </row>
    <row r="12" spans="2:26" hidden="1">
      <c r="B12" s="57" t="s">
        <v>94</v>
      </c>
      <c r="C12" s="58">
        <f>C13+C20+C21</f>
        <v>16631.900000000001</v>
      </c>
      <c r="D12" s="58">
        <f t="shared" ref="D12:E12" si="3">D13+D20+D21</f>
        <v>6857.5</v>
      </c>
      <c r="E12" s="58">
        <f t="shared" si="3"/>
        <v>5770.4000000000005</v>
      </c>
      <c r="F12" s="59"/>
      <c r="G12" s="59"/>
      <c r="H12" s="59"/>
      <c r="I12" s="59"/>
      <c r="J12" s="59"/>
      <c r="K12" s="59"/>
      <c r="L12" s="59"/>
      <c r="M12" s="59"/>
      <c r="N12" s="59"/>
      <c r="O12" s="59">
        <f>O13+O20</f>
        <v>4437.3999999999996</v>
      </c>
      <c r="P12" s="59">
        <v>26.7</v>
      </c>
      <c r="Q12" s="59">
        <f>Q13+Q20</f>
        <v>345</v>
      </c>
      <c r="R12" s="59">
        <f>R13+R20</f>
        <v>16784.900000000001</v>
      </c>
      <c r="S12" s="59">
        <f>S13+S20</f>
        <v>215</v>
      </c>
      <c r="T12" s="60">
        <f>T13+T20</f>
        <v>16570.900000000001</v>
      </c>
    </row>
    <row r="13" spans="2:26">
      <c r="B13" s="61" t="s">
        <v>95</v>
      </c>
      <c r="C13" s="62">
        <f>SUM(C14:C19)</f>
        <v>4219.5</v>
      </c>
      <c r="D13" s="62">
        <f t="shared" ref="D13:E13" si="4">SUM(D14:D19)</f>
        <v>2641.1000000000004</v>
      </c>
      <c r="E13" s="62">
        <f t="shared" si="4"/>
        <v>2525.5000000000005</v>
      </c>
      <c r="F13" s="63">
        <f>SUM(F14:F19)</f>
        <v>4219.5</v>
      </c>
      <c r="G13" s="63">
        <f t="shared" ref="G13:H13" si="5">SUM(G14:G19)</f>
        <v>2641.1000000000004</v>
      </c>
      <c r="H13" s="63">
        <f t="shared" si="5"/>
        <v>2525.5000000000005</v>
      </c>
      <c r="I13" s="63"/>
      <c r="J13" s="63"/>
      <c r="K13" s="63"/>
      <c r="L13" s="63"/>
      <c r="M13" s="63"/>
      <c r="N13" s="63"/>
      <c r="O13" s="63">
        <f>SUM(O14:O19)</f>
        <v>2408.2000000000003</v>
      </c>
      <c r="P13" s="64">
        <v>57.1</v>
      </c>
      <c r="Q13" s="65">
        <f>SUM(Q14:Q19)</f>
        <v>66</v>
      </c>
      <c r="R13" s="65">
        <f>SUM(R14:R19)</f>
        <v>7404.6</v>
      </c>
      <c r="S13" s="65">
        <f>SUM(S14:S19)</f>
        <v>84</v>
      </c>
      <c r="T13" s="66">
        <f>SUM(T14:T19)</f>
        <v>15621</v>
      </c>
    </row>
    <row r="14" spans="2:26" outlineLevel="1">
      <c r="B14" s="67" t="s">
        <v>96</v>
      </c>
      <c r="C14" s="68">
        <v>1911.4</v>
      </c>
      <c r="D14" s="68">
        <v>1208.4000000000001</v>
      </c>
      <c r="E14" s="68">
        <v>1208.4000000000001</v>
      </c>
      <c r="F14" s="69">
        <v>1911.4</v>
      </c>
      <c r="G14" s="69">
        <v>1208.4000000000001</v>
      </c>
      <c r="H14" s="69">
        <v>1208.4000000000001</v>
      </c>
      <c r="I14" s="69"/>
      <c r="J14" s="69"/>
      <c r="K14" s="69"/>
      <c r="L14" s="69"/>
      <c r="M14" s="69"/>
      <c r="N14" s="69"/>
      <c r="O14" s="69">
        <v>1255</v>
      </c>
      <c r="P14" s="69">
        <v>65.7</v>
      </c>
      <c r="Q14" s="70">
        <v>25</v>
      </c>
      <c r="R14" s="70">
        <v>3189</v>
      </c>
      <c r="S14" s="70">
        <v>70</v>
      </c>
      <c r="T14" s="71">
        <v>2735</v>
      </c>
    </row>
    <row r="15" spans="2:26" outlineLevel="1">
      <c r="B15" s="67" t="s">
        <v>97</v>
      </c>
      <c r="C15" s="68">
        <v>579.29999999999995</v>
      </c>
      <c r="D15" s="68">
        <v>579.29999999999995</v>
      </c>
      <c r="E15" s="68">
        <v>579.29999999999995</v>
      </c>
      <c r="F15" s="69">
        <v>579.29999999999995</v>
      </c>
      <c r="G15" s="69">
        <v>579.29999999999995</v>
      </c>
      <c r="H15" s="69">
        <v>579.29999999999995</v>
      </c>
      <c r="I15" s="69"/>
      <c r="J15" s="69"/>
      <c r="K15" s="69"/>
      <c r="L15" s="69"/>
      <c r="M15" s="69"/>
      <c r="N15" s="69"/>
      <c r="O15" s="69">
        <v>437</v>
      </c>
      <c r="P15" s="69">
        <v>75.400000000000006</v>
      </c>
      <c r="Q15" s="70">
        <v>7</v>
      </c>
      <c r="R15" s="70">
        <v>2848</v>
      </c>
      <c r="S15" s="70">
        <v>0</v>
      </c>
      <c r="T15" s="71">
        <v>0</v>
      </c>
    </row>
    <row r="16" spans="2:26" ht="18" outlineLevel="1">
      <c r="B16" s="67" t="s">
        <v>98</v>
      </c>
      <c r="C16" s="68">
        <v>221.9</v>
      </c>
      <c r="D16" s="68">
        <v>131.69999999999999</v>
      </c>
      <c r="E16" s="68">
        <v>131.69999999999999</v>
      </c>
      <c r="F16" s="69">
        <v>221.9</v>
      </c>
      <c r="G16" s="69">
        <v>131.69999999999999</v>
      </c>
      <c r="H16" s="69">
        <v>131.69999999999999</v>
      </c>
      <c r="I16" s="69"/>
      <c r="J16" s="69"/>
      <c r="K16" s="69"/>
      <c r="L16" s="69"/>
      <c r="M16" s="69"/>
      <c r="N16" s="69"/>
      <c r="O16" s="69">
        <v>86.8</v>
      </c>
      <c r="P16" s="69">
        <v>38.200000000000003</v>
      </c>
      <c r="Q16" s="70">
        <v>2</v>
      </c>
      <c r="R16" s="70">
        <v>263.60000000000002</v>
      </c>
      <c r="S16" s="70">
        <v>14</v>
      </c>
      <c r="T16" s="71">
        <v>12886</v>
      </c>
    </row>
    <row r="17" spans="2:20" outlineLevel="1">
      <c r="B17" s="67" t="s">
        <v>99</v>
      </c>
      <c r="C17" s="68">
        <v>1089</v>
      </c>
      <c r="D17" s="68">
        <v>464.8</v>
      </c>
      <c r="E17" s="68">
        <v>464.8</v>
      </c>
      <c r="F17" s="69">
        <v>1089</v>
      </c>
      <c r="G17" s="69">
        <v>464.8</v>
      </c>
      <c r="H17" s="69">
        <v>464.8</v>
      </c>
      <c r="I17" s="69"/>
      <c r="J17" s="69"/>
      <c r="K17" s="69"/>
      <c r="L17" s="69"/>
      <c r="M17" s="69"/>
      <c r="N17" s="69"/>
      <c r="O17" s="69">
        <v>542</v>
      </c>
      <c r="P17" s="69">
        <v>49.8</v>
      </c>
      <c r="Q17" s="70">
        <v>22</v>
      </c>
      <c r="R17" s="70">
        <v>804</v>
      </c>
      <c r="S17" s="70">
        <v>0</v>
      </c>
      <c r="T17" s="71">
        <v>0</v>
      </c>
    </row>
    <row r="18" spans="2:20" ht="18" outlineLevel="1">
      <c r="B18" s="67" t="s">
        <v>100</v>
      </c>
      <c r="C18" s="68">
        <v>211</v>
      </c>
      <c r="D18" s="68">
        <v>63</v>
      </c>
      <c r="E18" s="68">
        <v>63</v>
      </c>
      <c r="F18" s="69">
        <v>211</v>
      </c>
      <c r="G18" s="69">
        <v>63</v>
      </c>
      <c r="H18" s="69">
        <v>63</v>
      </c>
      <c r="I18" s="69"/>
      <c r="J18" s="69"/>
      <c r="K18" s="69"/>
      <c r="L18" s="69"/>
      <c r="M18" s="69"/>
      <c r="N18" s="69"/>
      <c r="O18" s="69">
        <v>0</v>
      </c>
      <c r="P18" s="69">
        <v>0</v>
      </c>
      <c r="Q18" s="70">
        <v>0</v>
      </c>
      <c r="R18" s="70">
        <v>0</v>
      </c>
      <c r="S18" s="70">
        <v>0</v>
      </c>
      <c r="T18" s="71">
        <v>0</v>
      </c>
    </row>
    <row r="19" spans="2:20" ht="18" outlineLevel="1">
      <c r="B19" s="67" t="s">
        <v>101</v>
      </c>
      <c r="C19" s="68">
        <v>206.9</v>
      </c>
      <c r="D19" s="68">
        <v>193.9</v>
      </c>
      <c r="E19" s="68">
        <v>78.3</v>
      </c>
      <c r="F19" s="69">
        <v>206.9</v>
      </c>
      <c r="G19" s="69">
        <v>193.9</v>
      </c>
      <c r="H19" s="69">
        <v>78.3</v>
      </c>
      <c r="I19" s="69"/>
      <c r="J19" s="69"/>
      <c r="K19" s="69"/>
      <c r="L19" s="69"/>
      <c r="M19" s="69"/>
      <c r="N19" s="69"/>
      <c r="O19" s="69">
        <v>87.4</v>
      </c>
      <c r="P19" s="69">
        <v>40.200000000000003</v>
      </c>
      <c r="Q19" s="70">
        <v>10</v>
      </c>
      <c r="R19" s="70">
        <v>300</v>
      </c>
      <c r="S19" s="70">
        <v>0</v>
      </c>
      <c r="T19" s="71">
        <v>0</v>
      </c>
    </row>
    <row r="20" spans="2:20">
      <c r="B20" s="61" t="s">
        <v>102</v>
      </c>
      <c r="C20" s="72">
        <f>C39+C75+C90+C107+C144+C176+C198+C222+C240+C252+C294+C311+C325+C376+C388+C401+C414+C429+C464+C476+C504+C518</f>
        <v>1819.3999999999996</v>
      </c>
      <c r="D20" s="72">
        <f t="shared" ref="D20:E20" si="6">D39+D75+D90+D107+D144+D176+D198+D222+D240+D252+D294+D311+D325+D376+D388+D401+D414+D429+D464+D476+D504+D518</f>
        <v>425.70000000000005</v>
      </c>
      <c r="E20" s="72">
        <f t="shared" si="6"/>
        <v>234.10000000000002</v>
      </c>
      <c r="F20" s="63"/>
      <c r="G20" s="63"/>
      <c r="H20" s="63"/>
      <c r="I20" s="72">
        <f>I22+I40+I56+I76+I91+I108+I127+I145+I161+I177+I199+I212+I223+I241+I253+I266+I280+I295+I312+I326+I344+I359+I377+I389+I402+I415+I430+I444+I465+I477+I505+I519</f>
        <v>1819.3999999999996</v>
      </c>
      <c r="J20" s="72">
        <f t="shared" ref="J20:K20" si="7">J22+J40+J56+J76+J91+J108+J127+J145+J161+J177+J199+J212+J223+J241+J253+J266+J280+J295+J312+J326+J344+J359+J377+J389+J402+J415+J430+J444+J465+J477+J505+J519</f>
        <v>425.70000000000005</v>
      </c>
      <c r="K20" s="72">
        <f t="shared" si="7"/>
        <v>234.10000000000002</v>
      </c>
      <c r="L20" s="63"/>
      <c r="M20" s="63"/>
      <c r="N20" s="63"/>
      <c r="O20" s="203">
        <f>O22+O40+O56+O76+O91+O108+O127+O145+O161+O177+O199+O212+O223+O241+O253+O266+O280+O295+O312+O326+O344+O359+O377+O389+O402+O415+O430+O444+O465+O477+O505+O519</f>
        <v>2029.1999999999998</v>
      </c>
      <c r="P20" s="198">
        <v>16.3</v>
      </c>
      <c r="Q20" s="72">
        <f>Q22+Q40+Q56+Q76+Q91+Q108+Q127+Q145+Q161+Q177+Q199+Q212+Q223+Q241+Q253+Q266+Q280+Q295+Q312+Q326+Q344+Q359+Q377+Q389+Q402+Q415+Q430+Q444+Q465+Q477+Q505+Q519</f>
        <v>279</v>
      </c>
      <c r="R20" s="72">
        <f>R22+R40+R56+R76+R91+R108+R127+R145+R161+R177+R199+R212+R223+R241+R253+R266+R280+R295+R312+R326+R344+R359+R377+R389+R402+R415+R430+R444+R465+R477+R505+R519</f>
        <v>9380.2999999999993</v>
      </c>
      <c r="S20" s="72">
        <f>S22+S40+S56+S76+S91+S108+S127+S145+S161+S177+S199+S212+S223+S241+S253+S266+S280+S295+S312+S326+S344+S359+S377+S389+S402+S415+S430+S444+S465+S477+S505+S519</f>
        <v>131</v>
      </c>
      <c r="T20" s="73">
        <f>T22+T40+T56+T76+T91+T108+T127+T145+T161+T177+T199+T212+T223+T241+T253+T266+T280+T295+T312+T326+T344+T359+T377+T389+T402+T415+T430+T444+T465+T477+T505+T519</f>
        <v>949.9</v>
      </c>
    </row>
    <row r="21" spans="2:20">
      <c r="B21" s="61" t="s">
        <v>103</v>
      </c>
      <c r="C21" s="72">
        <v>10593</v>
      </c>
      <c r="D21" s="72">
        <v>3790.7</v>
      </c>
      <c r="E21" s="72">
        <v>3010.8</v>
      </c>
      <c r="F21" s="63"/>
      <c r="G21" s="63"/>
      <c r="H21" s="63"/>
      <c r="I21" s="63"/>
      <c r="J21" s="63"/>
      <c r="K21" s="63"/>
      <c r="L21" s="63">
        <f>L22+L40+L56+L76+L91+L108+L127+L145+L161+L177+L199+L212+L223+L241+L253+L266+L280+L295+L312+L326+L344+L359+L377+L389+L402+L415+L430+L444+L465+L477+L505+L519</f>
        <v>10593.000000000002</v>
      </c>
      <c r="M21" s="63">
        <f t="shared" ref="M21:N21" si="8">M22+M40+M56+M76+M91+M108+M127+M145+M161+M177+M199+M212+M223+M241+M253+M266+M280+M295+M312+M326+M344+M359+M377+M389+M402+M415+M430+M444+M465+M477+M505+M519</f>
        <v>3790.7000000000007</v>
      </c>
      <c r="N21" s="63">
        <f t="shared" si="8"/>
        <v>3010.8</v>
      </c>
      <c r="O21" s="204"/>
      <c r="P21" s="199"/>
      <c r="Q21" s="65"/>
      <c r="R21" s="65"/>
      <c r="S21" s="65"/>
      <c r="T21" s="66"/>
    </row>
    <row r="22" spans="2:20">
      <c r="B22" s="74" t="s">
        <v>104</v>
      </c>
      <c r="C22" s="75">
        <v>916.7</v>
      </c>
      <c r="D22" s="75">
        <v>123.6</v>
      </c>
      <c r="E22" s="75">
        <v>101.9</v>
      </c>
      <c r="F22" s="69"/>
      <c r="G22" s="69"/>
      <c r="H22" s="69"/>
      <c r="I22" s="69">
        <v>182.6</v>
      </c>
      <c r="J22" s="69"/>
      <c r="K22" s="69"/>
      <c r="L22" s="69">
        <f>SUM(L24:L38)</f>
        <v>734.1</v>
      </c>
      <c r="M22" s="69">
        <f t="shared" ref="M22:N22" si="9">SUM(M24:M38)</f>
        <v>123.6</v>
      </c>
      <c r="N22" s="69">
        <f t="shared" si="9"/>
        <v>101.89999999999999</v>
      </c>
      <c r="O22" s="69">
        <v>0</v>
      </c>
      <c r="P22" s="69">
        <v>0</v>
      </c>
      <c r="Q22" s="70">
        <v>7</v>
      </c>
      <c r="R22" s="70">
        <v>237</v>
      </c>
      <c r="S22" s="70">
        <v>7</v>
      </c>
      <c r="T22" s="71">
        <v>56</v>
      </c>
    </row>
    <row r="23" spans="2:20" hidden="1" collapsed="1">
      <c r="B23" s="67" t="s">
        <v>105</v>
      </c>
      <c r="C23" s="68"/>
      <c r="D23" s="68"/>
      <c r="E23" s="68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70"/>
      <c r="R23" s="70"/>
      <c r="S23" s="70"/>
      <c r="T23" s="71"/>
    </row>
    <row r="24" spans="2:20" hidden="1" outlineLevel="1">
      <c r="B24" s="67" t="s">
        <v>106</v>
      </c>
      <c r="C24" s="68">
        <v>88.7</v>
      </c>
      <c r="D24" s="68">
        <v>17.5</v>
      </c>
      <c r="E24" s="68">
        <v>17.5</v>
      </c>
      <c r="F24" s="69"/>
      <c r="G24" s="69"/>
      <c r="H24" s="69"/>
      <c r="I24" s="69"/>
      <c r="J24" s="69"/>
      <c r="K24" s="69"/>
      <c r="L24" s="69">
        <v>88.7</v>
      </c>
      <c r="M24" s="69">
        <v>17.5</v>
      </c>
      <c r="N24" s="69">
        <v>17.5</v>
      </c>
      <c r="O24" s="69"/>
      <c r="P24" s="69"/>
      <c r="Q24" s="70"/>
      <c r="R24" s="70"/>
      <c r="S24" s="70"/>
      <c r="T24" s="71"/>
    </row>
    <row r="25" spans="2:20" hidden="1" outlineLevel="1">
      <c r="B25" s="67" t="s">
        <v>107</v>
      </c>
      <c r="C25" s="68">
        <v>46.9</v>
      </c>
      <c r="D25" s="68">
        <v>17.600000000000001</v>
      </c>
      <c r="E25" s="68">
        <v>16.7</v>
      </c>
      <c r="F25" s="69"/>
      <c r="G25" s="69"/>
      <c r="H25" s="69"/>
      <c r="I25" s="69"/>
      <c r="J25" s="69"/>
      <c r="K25" s="69"/>
      <c r="L25" s="69">
        <v>46.9</v>
      </c>
      <c r="M25" s="69">
        <v>17.600000000000001</v>
      </c>
      <c r="N25" s="69">
        <v>16.7</v>
      </c>
      <c r="O25" s="69"/>
      <c r="P25" s="69"/>
      <c r="Q25" s="70"/>
      <c r="R25" s="70"/>
      <c r="S25" s="70"/>
      <c r="T25" s="71"/>
    </row>
    <row r="26" spans="2:20" hidden="1" outlineLevel="1">
      <c r="B26" s="67" t="s">
        <v>108</v>
      </c>
      <c r="C26" s="68">
        <v>31.8</v>
      </c>
      <c r="D26" s="68">
        <v>1.1000000000000001</v>
      </c>
      <c r="E26" s="68">
        <v>1.1000000000000001</v>
      </c>
      <c r="F26" s="69"/>
      <c r="G26" s="69"/>
      <c r="H26" s="69"/>
      <c r="I26" s="69"/>
      <c r="J26" s="69"/>
      <c r="K26" s="69"/>
      <c r="L26" s="69">
        <v>31.8</v>
      </c>
      <c r="M26" s="69">
        <v>1.1000000000000001</v>
      </c>
      <c r="N26" s="69">
        <v>1.1000000000000001</v>
      </c>
      <c r="O26" s="69"/>
      <c r="P26" s="69"/>
      <c r="Q26" s="70"/>
      <c r="R26" s="70"/>
      <c r="S26" s="70"/>
      <c r="T26" s="71"/>
    </row>
    <row r="27" spans="2:20" hidden="1" outlineLevel="1">
      <c r="B27" s="67" t="s">
        <v>109</v>
      </c>
      <c r="C27" s="68">
        <v>21</v>
      </c>
      <c r="D27" s="68">
        <v>6.3</v>
      </c>
      <c r="E27" s="68">
        <v>6.3</v>
      </c>
      <c r="F27" s="69"/>
      <c r="G27" s="69"/>
      <c r="H27" s="69"/>
      <c r="I27" s="69"/>
      <c r="J27" s="69"/>
      <c r="K27" s="69"/>
      <c r="L27" s="69">
        <v>21</v>
      </c>
      <c r="M27" s="69">
        <v>6.3</v>
      </c>
      <c r="N27" s="69">
        <v>6.3</v>
      </c>
      <c r="O27" s="69"/>
      <c r="P27" s="69"/>
      <c r="Q27" s="70"/>
      <c r="R27" s="70"/>
      <c r="S27" s="70"/>
      <c r="T27" s="71"/>
    </row>
    <row r="28" spans="2:20" hidden="1" outlineLevel="1">
      <c r="B28" s="67" t="s">
        <v>110</v>
      </c>
      <c r="C28" s="68">
        <v>20.5</v>
      </c>
      <c r="D28" s="68">
        <v>3.5</v>
      </c>
      <c r="E28" s="68">
        <v>3.5</v>
      </c>
      <c r="F28" s="69"/>
      <c r="G28" s="69"/>
      <c r="H28" s="69"/>
      <c r="I28" s="69"/>
      <c r="J28" s="69"/>
      <c r="K28" s="69"/>
      <c r="L28" s="69">
        <v>20.5</v>
      </c>
      <c r="M28" s="69">
        <v>3.5</v>
      </c>
      <c r="N28" s="69">
        <v>3.5</v>
      </c>
      <c r="O28" s="69"/>
      <c r="P28" s="69"/>
      <c r="Q28" s="70"/>
      <c r="R28" s="70"/>
      <c r="S28" s="70"/>
      <c r="T28" s="71"/>
    </row>
    <row r="29" spans="2:20" hidden="1" outlineLevel="1">
      <c r="B29" s="67" t="s">
        <v>111</v>
      </c>
      <c r="C29" s="68">
        <v>16.8</v>
      </c>
      <c r="D29" s="68">
        <v>1.8</v>
      </c>
      <c r="E29" s="68">
        <v>1.8</v>
      </c>
      <c r="F29" s="69"/>
      <c r="G29" s="69"/>
      <c r="H29" s="69"/>
      <c r="I29" s="69"/>
      <c r="J29" s="69"/>
      <c r="K29" s="69"/>
      <c r="L29" s="69">
        <v>16.8</v>
      </c>
      <c r="M29" s="69">
        <v>1.8</v>
      </c>
      <c r="N29" s="69">
        <v>1.8</v>
      </c>
      <c r="O29" s="69"/>
      <c r="P29" s="69"/>
      <c r="Q29" s="70"/>
      <c r="R29" s="70"/>
      <c r="S29" s="70"/>
      <c r="T29" s="71"/>
    </row>
    <row r="30" spans="2:20" hidden="1" outlineLevel="1">
      <c r="B30" s="67" t="s">
        <v>112</v>
      </c>
      <c r="C30" s="68">
        <v>33.200000000000003</v>
      </c>
      <c r="D30" s="68">
        <v>2.5</v>
      </c>
      <c r="E30" s="68">
        <v>2.5</v>
      </c>
      <c r="F30" s="69"/>
      <c r="G30" s="69"/>
      <c r="H30" s="69"/>
      <c r="I30" s="69"/>
      <c r="J30" s="69"/>
      <c r="K30" s="69"/>
      <c r="L30" s="69">
        <v>33.200000000000003</v>
      </c>
      <c r="M30" s="69">
        <v>2.5</v>
      </c>
      <c r="N30" s="69">
        <v>2.5</v>
      </c>
      <c r="O30" s="69"/>
      <c r="P30" s="69"/>
      <c r="Q30" s="70"/>
      <c r="R30" s="70"/>
      <c r="S30" s="70"/>
      <c r="T30" s="71"/>
    </row>
    <row r="31" spans="2:20" hidden="1" outlineLevel="1">
      <c r="B31" s="67" t="s">
        <v>113</v>
      </c>
      <c r="C31" s="68">
        <v>129.1</v>
      </c>
      <c r="D31" s="68">
        <v>41.2</v>
      </c>
      <c r="E31" s="68">
        <v>20.399999999999999</v>
      </c>
      <c r="F31" s="69"/>
      <c r="G31" s="69"/>
      <c r="H31" s="69"/>
      <c r="I31" s="69"/>
      <c r="J31" s="69"/>
      <c r="K31" s="69"/>
      <c r="L31" s="69">
        <v>129.1</v>
      </c>
      <c r="M31" s="69">
        <v>41.2</v>
      </c>
      <c r="N31" s="69">
        <v>20.399999999999999</v>
      </c>
      <c r="O31" s="69"/>
      <c r="P31" s="69"/>
      <c r="Q31" s="70"/>
      <c r="R31" s="70"/>
      <c r="S31" s="70"/>
      <c r="T31" s="71"/>
    </row>
    <row r="32" spans="2:20" hidden="1" outlineLevel="1">
      <c r="B32" s="67" t="s">
        <v>114</v>
      </c>
      <c r="C32" s="68">
        <v>30.1</v>
      </c>
      <c r="D32" s="68" t="s">
        <v>115</v>
      </c>
      <c r="E32" s="68" t="s">
        <v>115</v>
      </c>
      <c r="F32" s="69"/>
      <c r="G32" s="69"/>
      <c r="H32" s="69"/>
      <c r="I32" s="69"/>
      <c r="J32" s="69"/>
      <c r="K32" s="69"/>
      <c r="L32" s="69">
        <v>30.1</v>
      </c>
      <c r="M32" s="69"/>
      <c r="N32" s="69"/>
      <c r="O32" s="69"/>
      <c r="P32" s="69"/>
      <c r="Q32" s="70"/>
      <c r="R32" s="70"/>
      <c r="S32" s="70"/>
      <c r="T32" s="71"/>
    </row>
    <row r="33" spans="2:20" hidden="1" outlineLevel="1">
      <c r="B33" s="67" t="s">
        <v>116</v>
      </c>
      <c r="C33" s="68">
        <v>12.6</v>
      </c>
      <c r="D33" s="68" t="s">
        <v>115</v>
      </c>
      <c r="E33" s="68" t="s">
        <v>115</v>
      </c>
      <c r="F33" s="69"/>
      <c r="G33" s="69"/>
      <c r="H33" s="69"/>
      <c r="I33" s="69"/>
      <c r="J33" s="69"/>
      <c r="K33" s="69"/>
      <c r="L33" s="69">
        <v>12.6</v>
      </c>
      <c r="M33" s="69"/>
      <c r="N33" s="69"/>
      <c r="O33" s="69"/>
      <c r="P33" s="69"/>
      <c r="Q33" s="70"/>
      <c r="R33" s="70"/>
      <c r="S33" s="70"/>
      <c r="T33" s="71"/>
    </row>
    <row r="34" spans="2:20" hidden="1" outlineLevel="1">
      <c r="B34" s="67" t="s">
        <v>117</v>
      </c>
      <c r="C34" s="68">
        <v>10.4</v>
      </c>
      <c r="D34" s="68">
        <v>1.1000000000000001</v>
      </c>
      <c r="E34" s="68">
        <v>1.1000000000000001</v>
      </c>
      <c r="F34" s="69"/>
      <c r="G34" s="69"/>
      <c r="H34" s="69"/>
      <c r="I34" s="69"/>
      <c r="J34" s="69"/>
      <c r="K34" s="69"/>
      <c r="L34" s="69">
        <v>10.4</v>
      </c>
      <c r="M34" s="69">
        <v>1.1000000000000001</v>
      </c>
      <c r="N34" s="69">
        <v>1.1000000000000001</v>
      </c>
      <c r="O34" s="69"/>
      <c r="P34" s="69"/>
      <c r="Q34" s="70"/>
      <c r="R34" s="70"/>
      <c r="S34" s="70"/>
      <c r="T34" s="71"/>
    </row>
    <row r="35" spans="2:20" hidden="1" outlineLevel="1">
      <c r="B35" s="67" t="s">
        <v>118</v>
      </c>
      <c r="C35" s="68">
        <v>34.700000000000003</v>
      </c>
      <c r="D35" s="68">
        <v>2</v>
      </c>
      <c r="E35" s="68">
        <v>2</v>
      </c>
      <c r="F35" s="69"/>
      <c r="G35" s="69"/>
      <c r="H35" s="69"/>
      <c r="I35" s="69"/>
      <c r="J35" s="69"/>
      <c r="K35" s="69"/>
      <c r="L35" s="69">
        <v>34.700000000000003</v>
      </c>
      <c r="M35" s="69">
        <v>2</v>
      </c>
      <c r="N35" s="69">
        <v>2</v>
      </c>
      <c r="O35" s="69"/>
      <c r="P35" s="69"/>
      <c r="Q35" s="70"/>
      <c r="R35" s="70"/>
      <c r="S35" s="70"/>
      <c r="T35" s="71"/>
    </row>
    <row r="36" spans="2:20" hidden="1" outlineLevel="1">
      <c r="B36" s="67" t="s">
        <v>119</v>
      </c>
      <c r="C36" s="68">
        <v>25</v>
      </c>
      <c r="D36" s="68">
        <v>9.5</v>
      </c>
      <c r="E36" s="68">
        <v>9.5</v>
      </c>
      <c r="F36" s="69"/>
      <c r="G36" s="69"/>
      <c r="H36" s="69"/>
      <c r="I36" s="69"/>
      <c r="J36" s="69"/>
      <c r="K36" s="69"/>
      <c r="L36" s="69">
        <v>25</v>
      </c>
      <c r="M36" s="69">
        <v>9.5</v>
      </c>
      <c r="N36" s="69">
        <v>9.5</v>
      </c>
      <c r="O36" s="69"/>
      <c r="P36" s="69"/>
      <c r="Q36" s="70"/>
      <c r="R36" s="70"/>
      <c r="S36" s="70"/>
      <c r="T36" s="71"/>
    </row>
    <row r="37" spans="2:20" hidden="1" outlineLevel="1">
      <c r="B37" s="67" t="s">
        <v>120</v>
      </c>
      <c r="C37" s="68">
        <v>152.30000000000001</v>
      </c>
      <c r="D37" s="68">
        <v>14.5</v>
      </c>
      <c r="E37" s="68">
        <v>14.5</v>
      </c>
      <c r="F37" s="69"/>
      <c r="G37" s="69"/>
      <c r="H37" s="69"/>
      <c r="I37" s="69"/>
      <c r="J37" s="69"/>
      <c r="K37" s="69"/>
      <c r="L37" s="69">
        <v>152.30000000000001</v>
      </c>
      <c r="M37" s="69">
        <v>14.5</v>
      </c>
      <c r="N37" s="69">
        <v>14.5</v>
      </c>
      <c r="O37" s="69"/>
      <c r="P37" s="69"/>
      <c r="Q37" s="70"/>
      <c r="R37" s="70"/>
      <c r="S37" s="70"/>
      <c r="T37" s="71"/>
    </row>
    <row r="38" spans="2:20" hidden="1" outlineLevel="1">
      <c r="B38" s="67" t="s">
        <v>121</v>
      </c>
      <c r="C38" s="68">
        <v>81</v>
      </c>
      <c r="D38" s="68">
        <v>5</v>
      </c>
      <c r="E38" s="68">
        <v>5</v>
      </c>
      <c r="F38" s="69"/>
      <c r="G38" s="69"/>
      <c r="H38" s="69"/>
      <c r="I38" s="69"/>
      <c r="J38" s="69"/>
      <c r="K38" s="69"/>
      <c r="L38" s="69">
        <v>81</v>
      </c>
      <c r="M38" s="69">
        <v>5</v>
      </c>
      <c r="N38" s="69">
        <v>5</v>
      </c>
      <c r="O38" s="69"/>
      <c r="P38" s="69"/>
      <c r="Q38" s="70"/>
      <c r="R38" s="70"/>
      <c r="S38" s="70"/>
      <c r="T38" s="71"/>
    </row>
    <row r="39" spans="2:20" hidden="1">
      <c r="B39" s="76" t="s">
        <v>122</v>
      </c>
      <c r="C39" s="77">
        <v>182.6</v>
      </c>
      <c r="D39" s="77"/>
      <c r="E39" s="77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70"/>
      <c r="R39" s="70"/>
      <c r="S39" s="70"/>
      <c r="T39" s="71"/>
    </row>
    <row r="40" spans="2:20">
      <c r="B40" s="74" t="s">
        <v>123</v>
      </c>
      <c r="C40" s="75">
        <v>388.9</v>
      </c>
      <c r="D40" s="75">
        <v>151</v>
      </c>
      <c r="E40" s="75" t="s">
        <v>115</v>
      </c>
      <c r="F40" s="69"/>
      <c r="G40" s="69"/>
      <c r="H40" s="69"/>
      <c r="I40" s="69"/>
      <c r="J40" s="69"/>
      <c r="K40" s="69"/>
      <c r="L40" s="69">
        <f>SUM(L42:L55)</f>
        <v>388.90000000000003</v>
      </c>
      <c r="M40" s="69">
        <f t="shared" ref="M40:N40" si="10">SUM(M42:M55)</f>
        <v>151</v>
      </c>
      <c r="N40" s="69">
        <f t="shared" si="10"/>
        <v>0</v>
      </c>
      <c r="O40" s="78">
        <v>206.9</v>
      </c>
      <c r="P40" s="69">
        <v>53.2</v>
      </c>
      <c r="Q40" s="70">
        <v>0</v>
      </c>
      <c r="R40" s="70">
        <v>0</v>
      </c>
      <c r="S40" s="70">
        <v>0</v>
      </c>
      <c r="T40" s="71">
        <v>0</v>
      </c>
    </row>
    <row r="41" spans="2:20" hidden="1" collapsed="1">
      <c r="B41" s="67" t="s">
        <v>105</v>
      </c>
      <c r="C41" s="68"/>
      <c r="D41" s="68"/>
      <c r="E41" s="68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70"/>
      <c r="R41" s="70"/>
      <c r="S41" s="70"/>
      <c r="T41" s="71"/>
    </row>
    <row r="42" spans="2:20" hidden="1" outlineLevel="1">
      <c r="B42" s="67" t="s">
        <v>124</v>
      </c>
      <c r="C42" s="68">
        <v>137.5</v>
      </c>
      <c r="D42" s="68">
        <v>66.400000000000006</v>
      </c>
      <c r="E42" s="68" t="s">
        <v>115</v>
      </c>
      <c r="F42" s="69"/>
      <c r="G42" s="69"/>
      <c r="H42" s="69"/>
      <c r="I42" s="69"/>
      <c r="J42" s="69"/>
      <c r="K42" s="69"/>
      <c r="L42" s="69">
        <v>137.5</v>
      </c>
      <c r="M42" s="69">
        <v>66.400000000000006</v>
      </c>
      <c r="N42" s="69"/>
      <c r="O42" s="69"/>
      <c r="P42" s="69"/>
      <c r="Q42" s="70"/>
      <c r="R42" s="70"/>
      <c r="S42" s="70"/>
      <c r="T42" s="71"/>
    </row>
    <row r="43" spans="2:20" hidden="1" outlineLevel="1">
      <c r="B43" s="67" t="s">
        <v>125</v>
      </c>
      <c r="C43" s="68">
        <v>5.7</v>
      </c>
      <c r="D43" s="68">
        <v>1.5</v>
      </c>
      <c r="E43" s="68" t="s">
        <v>115</v>
      </c>
      <c r="F43" s="69"/>
      <c r="G43" s="69"/>
      <c r="H43" s="69"/>
      <c r="I43" s="69"/>
      <c r="J43" s="69"/>
      <c r="K43" s="69"/>
      <c r="L43" s="69">
        <v>5.7</v>
      </c>
      <c r="M43" s="69">
        <v>1.5</v>
      </c>
      <c r="N43" s="69"/>
      <c r="O43" s="69"/>
      <c r="P43" s="69"/>
      <c r="Q43" s="70"/>
      <c r="R43" s="70"/>
      <c r="S43" s="70"/>
      <c r="T43" s="71"/>
    </row>
    <row r="44" spans="2:20" hidden="1" outlineLevel="1">
      <c r="B44" s="67" t="s">
        <v>126</v>
      </c>
      <c r="C44" s="68">
        <v>34.4</v>
      </c>
      <c r="D44" s="68">
        <v>9</v>
      </c>
      <c r="E44" s="68" t="s">
        <v>115</v>
      </c>
      <c r="F44" s="69"/>
      <c r="G44" s="69"/>
      <c r="H44" s="69"/>
      <c r="I44" s="69"/>
      <c r="J44" s="69"/>
      <c r="K44" s="69"/>
      <c r="L44" s="69">
        <v>34.4</v>
      </c>
      <c r="M44" s="69">
        <v>9</v>
      </c>
      <c r="N44" s="69"/>
      <c r="O44" s="69"/>
      <c r="P44" s="69"/>
      <c r="Q44" s="70"/>
      <c r="R44" s="70"/>
      <c r="S44" s="70"/>
      <c r="T44" s="71"/>
    </row>
    <row r="45" spans="2:20" hidden="1" outlineLevel="1">
      <c r="B45" s="67" t="s">
        <v>127</v>
      </c>
      <c r="C45" s="68">
        <v>9.8000000000000007</v>
      </c>
      <c r="D45" s="68">
        <v>6.8</v>
      </c>
      <c r="E45" s="68" t="s">
        <v>115</v>
      </c>
      <c r="F45" s="69"/>
      <c r="G45" s="69"/>
      <c r="H45" s="69"/>
      <c r="I45" s="69"/>
      <c r="J45" s="69"/>
      <c r="K45" s="69"/>
      <c r="L45" s="69">
        <v>9.8000000000000007</v>
      </c>
      <c r="M45" s="69">
        <v>6.8</v>
      </c>
      <c r="N45" s="69"/>
      <c r="O45" s="69"/>
      <c r="P45" s="69"/>
      <c r="Q45" s="70"/>
      <c r="R45" s="70"/>
      <c r="S45" s="70"/>
      <c r="T45" s="71"/>
    </row>
    <row r="46" spans="2:20" hidden="1" outlineLevel="1">
      <c r="B46" s="67" t="s">
        <v>128</v>
      </c>
      <c r="C46" s="68">
        <v>5.7</v>
      </c>
      <c r="D46" s="68">
        <v>0.7</v>
      </c>
      <c r="E46" s="68" t="s">
        <v>115</v>
      </c>
      <c r="F46" s="69"/>
      <c r="G46" s="69"/>
      <c r="H46" s="69"/>
      <c r="I46" s="69"/>
      <c r="J46" s="69"/>
      <c r="K46" s="69"/>
      <c r="L46" s="69">
        <v>5.7</v>
      </c>
      <c r="M46" s="69">
        <v>0.7</v>
      </c>
      <c r="N46" s="69"/>
      <c r="O46" s="69"/>
      <c r="P46" s="69"/>
      <c r="Q46" s="70"/>
      <c r="R46" s="70"/>
      <c r="S46" s="70"/>
      <c r="T46" s="71"/>
    </row>
    <row r="47" spans="2:20" hidden="1" outlineLevel="1">
      <c r="B47" s="67" t="s">
        <v>129</v>
      </c>
      <c r="C47" s="68">
        <v>19</v>
      </c>
      <c r="D47" s="68">
        <v>9</v>
      </c>
      <c r="E47" s="68" t="s">
        <v>115</v>
      </c>
      <c r="F47" s="69"/>
      <c r="G47" s="69"/>
      <c r="H47" s="69"/>
      <c r="I47" s="69"/>
      <c r="J47" s="69"/>
      <c r="K47" s="69"/>
      <c r="L47" s="69">
        <v>19</v>
      </c>
      <c r="M47" s="69">
        <v>9</v>
      </c>
      <c r="N47" s="69"/>
      <c r="O47" s="69"/>
      <c r="P47" s="69"/>
      <c r="Q47" s="70"/>
      <c r="R47" s="70"/>
      <c r="S47" s="70"/>
      <c r="T47" s="71"/>
    </row>
    <row r="48" spans="2:20" hidden="1" outlineLevel="1">
      <c r="B48" s="67" t="s">
        <v>130</v>
      </c>
      <c r="C48" s="68">
        <v>10</v>
      </c>
      <c r="D48" s="68">
        <v>7</v>
      </c>
      <c r="E48" s="68" t="s">
        <v>115</v>
      </c>
      <c r="F48" s="69"/>
      <c r="G48" s="69"/>
      <c r="H48" s="69"/>
      <c r="I48" s="69"/>
      <c r="J48" s="69"/>
      <c r="K48" s="69"/>
      <c r="L48" s="69">
        <v>10</v>
      </c>
      <c r="M48" s="69">
        <v>7</v>
      </c>
      <c r="N48" s="69"/>
      <c r="O48" s="69"/>
      <c r="P48" s="69"/>
      <c r="Q48" s="70"/>
      <c r="R48" s="70"/>
      <c r="S48" s="70"/>
      <c r="T48" s="71"/>
    </row>
    <row r="49" spans="2:20" hidden="1" outlineLevel="1">
      <c r="B49" s="67" t="s">
        <v>131</v>
      </c>
      <c r="C49" s="68">
        <v>11</v>
      </c>
      <c r="D49" s="68">
        <v>3</v>
      </c>
      <c r="E49" s="68" t="s">
        <v>115</v>
      </c>
      <c r="F49" s="69"/>
      <c r="G49" s="69"/>
      <c r="H49" s="69"/>
      <c r="I49" s="69"/>
      <c r="J49" s="69"/>
      <c r="K49" s="69"/>
      <c r="L49" s="69">
        <v>11</v>
      </c>
      <c r="M49" s="69">
        <v>3</v>
      </c>
      <c r="N49" s="69"/>
      <c r="O49" s="69"/>
      <c r="P49" s="69"/>
      <c r="Q49" s="70"/>
      <c r="R49" s="70"/>
      <c r="S49" s="70"/>
      <c r="T49" s="71"/>
    </row>
    <row r="50" spans="2:20" hidden="1" outlineLevel="1">
      <c r="B50" s="67" t="s">
        <v>132</v>
      </c>
      <c r="C50" s="68">
        <v>31</v>
      </c>
      <c r="D50" s="68">
        <v>5</v>
      </c>
      <c r="E50" s="68" t="s">
        <v>115</v>
      </c>
      <c r="F50" s="69"/>
      <c r="G50" s="69"/>
      <c r="H50" s="69"/>
      <c r="I50" s="69"/>
      <c r="J50" s="69"/>
      <c r="K50" s="69"/>
      <c r="L50" s="69">
        <v>31</v>
      </c>
      <c r="M50" s="69">
        <v>5</v>
      </c>
      <c r="N50" s="69"/>
      <c r="O50" s="69"/>
      <c r="P50" s="69"/>
      <c r="Q50" s="70"/>
      <c r="R50" s="70"/>
      <c r="S50" s="70"/>
      <c r="T50" s="71"/>
    </row>
    <row r="51" spans="2:20" hidden="1" outlineLevel="1">
      <c r="B51" s="67" t="s">
        <v>133</v>
      </c>
      <c r="C51" s="68">
        <v>8.8000000000000007</v>
      </c>
      <c r="D51" s="68">
        <v>5.0999999999999996</v>
      </c>
      <c r="E51" s="68" t="s">
        <v>115</v>
      </c>
      <c r="F51" s="69"/>
      <c r="G51" s="69"/>
      <c r="H51" s="69"/>
      <c r="I51" s="69"/>
      <c r="J51" s="69"/>
      <c r="K51" s="69"/>
      <c r="L51" s="69">
        <v>8.8000000000000007</v>
      </c>
      <c r="M51" s="69">
        <v>5.0999999999999996</v>
      </c>
      <c r="N51" s="69"/>
      <c r="O51" s="69"/>
      <c r="P51" s="69"/>
      <c r="Q51" s="70"/>
      <c r="R51" s="70"/>
      <c r="S51" s="70"/>
      <c r="T51" s="71"/>
    </row>
    <row r="52" spans="2:20" hidden="1" outlineLevel="1">
      <c r="B52" s="67" t="s">
        <v>134</v>
      </c>
      <c r="C52" s="68">
        <v>67.2</v>
      </c>
      <c r="D52" s="68">
        <v>13.2</v>
      </c>
      <c r="E52" s="68" t="s">
        <v>115</v>
      </c>
      <c r="F52" s="69"/>
      <c r="G52" s="69"/>
      <c r="H52" s="69"/>
      <c r="I52" s="69"/>
      <c r="J52" s="69"/>
      <c r="K52" s="69"/>
      <c r="L52" s="69">
        <v>67.2</v>
      </c>
      <c r="M52" s="69">
        <v>13.2</v>
      </c>
      <c r="N52" s="69"/>
      <c r="O52" s="69"/>
      <c r="P52" s="69"/>
      <c r="Q52" s="70"/>
      <c r="R52" s="70"/>
      <c r="S52" s="70"/>
      <c r="T52" s="71"/>
    </row>
    <row r="53" spans="2:20" hidden="1" outlineLevel="1">
      <c r="B53" s="67" t="s">
        <v>135</v>
      </c>
      <c r="C53" s="68">
        <v>4.8</v>
      </c>
      <c r="D53" s="68">
        <v>3.3</v>
      </c>
      <c r="E53" s="68" t="s">
        <v>115</v>
      </c>
      <c r="F53" s="69"/>
      <c r="G53" s="69"/>
      <c r="H53" s="69"/>
      <c r="I53" s="69"/>
      <c r="J53" s="69"/>
      <c r="K53" s="69"/>
      <c r="L53" s="69">
        <v>4.8</v>
      </c>
      <c r="M53" s="69">
        <v>3.3</v>
      </c>
      <c r="N53" s="69"/>
      <c r="O53" s="69"/>
      <c r="P53" s="69"/>
      <c r="Q53" s="70"/>
      <c r="R53" s="70"/>
      <c r="S53" s="70"/>
      <c r="T53" s="71"/>
    </row>
    <row r="54" spans="2:20" hidden="1" outlineLevel="1">
      <c r="B54" s="67" t="s">
        <v>136</v>
      </c>
      <c r="C54" s="68">
        <v>28</v>
      </c>
      <c r="D54" s="68">
        <v>15</v>
      </c>
      <c r="E54" s="68" t="s">
        <v>115</v>
      </c>
      <c r="F54" s="69"/>
      <c r="G54" s="69"/>
      <c r="H54" s="69"/>
      <c r="I54" s="69"/>
      <c r="J54" s="69"/>
      <c r="K54" s="69"/>
      <c r="L54" s="69">
        <v>28</v>
      </c>
      <c r="M54" s="69">
        <v>15</v>
      </c>
      <c r="N54" s="69"/>
      <c r="O54" s="69"/>
      <c r="P54" s="69"/>
      <c r="Q54" s="70"/>
      <c r="R54" s="70"/>
      <c r="S54" s="70"/>
      <c r="T54" s="71"/>
    </row>
    <row r="55" spans="2:20" hidden="1" outlineLevel="1">
      <c r="B55" s="67" t="s">
        <v>137</v>
      </c>
      <c r="C55" s="68">
        <v>16</v>
      </c>
      <c r="D55" s="68">
        <v>6</v>
      </c>
      <c r="E55" s="68" t="s">
        <v>115</v>
      </c>
      <c r="F55" s="69"/>
      <c r="G55" s="69"/>
      <c r="H55" s="69"/>
      <c r="I55" s="69"/>
      <c r="J55" s="69"/>
      <c r="K55" s="69"/>
      <c r="L55" s="69">
        <v>16</v>
      </c>
      <c r="M55" s="69">
        <v>6</v>
      </c>
      <c r="N55" s="69"/>
      <c r="O55" s="69"/>
      <c r="P55" s="69"/>
      <c r="Q55" s="70"/>
      <c r="R55" s="70"/>
      <c r="S55" s="70"/>
      <c r="T55" s="71"/>
    </row>
    <row r="56" spans="2:20">
      <c r="B56" s="74" t="s">
        <v>138</v>
      </c>
      <c r="C56" s="75">
        <v>209.2</v>
      </c>
      <c r="D56" s="75">
        <v>160.69999999999999</v>
      </c>
      <c r="E56" s="75">
        <v>145.69999999999999</v>
      </c>
      <c r="F56" s="69"/>
      <c r="G56" s="69"/>
      <c r="H56" s="69"/>
      <c r="I56" s="69">
        <v>3.3</v>
      </c>
      <c r="J56" s="69">
        <v>3.3</v>
      </c>
      <c r="K56" s="69">
        <v>3.3</v>
      </c>
      <c r="L56" s="69">
        <f>SUM(L58:L74)</f>
        <v>205.89999999999998</v>
      </c>
      <c r="M56" s="69">
        <f t="shared" ref="M56:N56" si="11">SUM(M58:M74)</f>
        <v>157.40000000000003</v>
      </c>
      <c r="N56" s="69">
        <f t="shared" si="11"/>
        <v>142.4</v>
      </c>
      <c r="O56" s="69">
        <v>27.4</v>
      </c>
      <c r="P56" s="69">
        <v>13.1</v>
      </c>
      <c r="Q56" s="70">
        <v>1</v>
      </c>
      <c r="R56" s="70">
        <v>57</v>
      </c>
      <c r="S56" s="70">
        <v>0</v>
      </c>
      <c r="T56" s="71">
        <v>0</v>
      </c>
    </row>
    <row r="57" spans="2:20" hidden="1" collapsed="1">
      <c r="B57" s="67" t="s">
        <v>105</v>
      </c>
      <c r="C57" s="68"/>
      <c r="D57" s="68"/>
      <c r="E57" s="68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70"/>
      <c r="R57" s="70"/>
      <c r="S57" s="70"/>
      <c r="T57" s="71"/>
    </row>
    <row r="58" spans="2:20" hidden="1" outlineLevel="1">
      <c r="B58" s="67" t="s">
        <v>139</v>
      </c>
      <c r="C58" s="68">
        <v>69.099999999999994</v>
      </c>
      <c r="D58" s="68">
        <v>39.5</v>
      </c>
      <c r="E58" s="68">
        <v>39.5</v>
      </c>
      <c r="F58" s="69"/>
      <c r="G58" s="69"/>
      <c r="H58" s="69"/>
      <c r="I58" s="69"/>
      <c r="J58" s="69"/>
      <c r="K58" s="69"/>
      <c r="L58" s="69">
        <v>69.099999999999994</v>
      </c>
      <c r="M58" s="69">
        <v>39.5</v>
      </c>
      <c r="N58" s="69">
        <v>39.5</v>
      </c>
      <c r="O58" s="69"/>
      <c r="P58" s="69"/>
      <c r="Q58" s="70"/>
      <c r="R58" s="70"/>
      <c r="S58" s="70"/>
      <c r="T58" s="71"/>
    </row>
    <row r="59" spans="2:20" hidden="1" outlineLevel="1">
      <c r="B59" s="67" t="s">
        <v>140</v>
      </c>
      <c r="C59" s="68">
        <v>14.3</v>
      </c>
      <c r="D59" s="68">
        <v>14.3</v>
      </c>
      <c r="E59" s="68">
        <v>14.3</v>
      </c>
      <c r="F59" s="69"/>
      <c r="G59" s="69"/>
      <c r="H59" s="69"/>
      <c r="I59" s="69"/>
      <c r="J59" s="69"/>
      <c r="K59" s="69"/>
      <c r="L59" s="69">
        <v>14.3</v>
      </c>
      <c r="M59" s="69">
        <v>14.3</v>
      </c>
      <c r="N59" s="69">
        <v>14.3</v>
      </c>
      <c r="O59" s="69"/>
      <c r="P59" s="69"/>
      <c r="Q59" s="70"/>
      <c r="R59" s="70"/>
      <c r="S59" s="70"/>
      <c r="T59" s="71"/>
    </row>
    <row r="60" spans="2:20" hidden="1" outlineLevel="1">
      <c r="B60" s="67" t="s">
        <v>141</v>
      </c>
      <c r="C60" s="68">
        <v>16</v>
      </c>
      <c r="D60" s="68">
        <v>12.7</v>
      </c>
      <c r="E60" s="68">
        <v>12.7</v>
      </c>
      <c r="F60" s="69"/>
      <c r="G60" s="69"/>
      <c r="H60" s="69"/>
      <c r="I60" s="69"/>
      <c r="J60" s="69"/>
      <c r="K60" s="69"/>
      <c r="L60" s="69">
        <v>16</v>
      </c>
      <c r="M60" s="69">
        <v>12.7</v>
      </c>
      <c r="N60" s="69">
        <v>12.7</v>
      </c>
      <c r="O60" s="69"/>
      <c r="P60" s="69"/>
      <c r="Q60" s="70"/>
      <c r="R60" s="70"/>
      <c r="S60" s="70"/>
      <c r="T60" s="71"/>
    </row>
    <row r="61" spans="2:20" hidden="1" outlineLevel="1">
      <c r="B61" s="67" t="s">
        <v>142</v>
      </c>
      <c r="C61" s="68">
        <v>8</v>
      </c>
      <c r="D61" s="68">
        <v>5.3</v>
      </c>
      <c r="E61" s="68">
        <v>5.0999999999999996</v>
      </c>
      <c r="F61" s="69"/>
      <c r="G61" s="69"/>
      <c r="H61" s="69"/>
      <c r="I61" s="69"/>
      <c r="J61" s="69"/>
      <c r="K61" s="69"/>
      <c r="L61" s="69">
        <v>8</v>
      </c>
      <c r="M61" s="69">
        <v>5.3</v>
      </c>
      <c r="N61" s="69">
        <v>5.0999999999999996</v>
      </c>
      <c r="O61" s="69"/>
      <c r="P61" s="69"/>
      <c r="Q61" s="70"/>
      <c r="R61" s="70"/>
      <c r="S61" s="70"/>
      <c r="T61" s="71"/>
    </row>
    <row r="62" spans="2:20" hidden="1" outlineLevel="1">
      <c r="B62" s="67" t="s">
        <v>143</v>
      </c>
      <c r="C62" s="68">
        <v>6.1</v>
      </c>
      <c r="D62" s="68">
        <v>6.1</v>
      </c>
      <c r="E62" s="68">
        <v>6.1</v>
      </c>
      <c r="F62" s="69"/>
      <c r="G62" s="69"/>
      <c r="H62" s="69"/>
      <c r="I62" s="69"/>
      <c r="J62" s="69"/>
      <c r="K62" s="69"/>
      <c r="L62" s="69">
        <v>6.1</v>
      </c>
      <c r="M62" s="69">
        <v>6.1</v>
      </c>
      <c r="N62" s="69">
        <v>6.1</v>
      </c>
      <c r="O62" s="69"/>
      <c r="P62" s="69"/>
      <c r="Q62" s="70"/>
      <c r="R62" s="70"/>
      <c r="S62" s="70"/>
      <c r="T62" s="71"/>
    </row>
    <row r="63" spans="2:20" hidden="1" outlineLevel="1">
      <c r="B63" s="67" t="s">
        <v>144</v>
      </c>
      <c r="C63" s="68">
        <v>15.2</v>
      </c>
      <c r="D63" s="68">
        <v>6.1</v>
      </c>
      <c r="E63" s="68">
        <v>4.2</v>
      </c>
      <c r="F63" s="69"/>
      <c r="G63" s="69"/>
      <c r="H63" s="69"/>
      <c r="I63" s="69"/>
      <c r="J63" s="69"/>
      <c r="K63" s="69"/>
      <c r="L63" s="69">
        <v>15.2</v>
      </c>
      <c r="M63" s="69">
        <v>6.1</v>
      </c>
      <c r="N63" s="69">
        <v>4.2</v>
      </c>
      <c r="O63" s="69"/>
      <c r="P63" s="69"/>
      <c r="Q63" s="70"/>
      <c r="R63" s="70"/>
      <c r="S63" s="70"/>
      <c r="T63" s="71"/>
    </row>
    <row r="64" spans="2:20" hidden="1" outlineLevel="1">
      <c r="B64" s="67" t="s">
        <v>145</v>
      </c>
      <c r="C64" s="68">
        <v>8.5</v>
      </c>
      <c r="D64" s="68">
        <v>7.4</v>
      </c>
      <c r="E64" s="68">
        <v>2.8</v>
      </c>
      <c r="F64" s="69"/>
      <c r="G64" s="69"/>
      <c r="H64" s="69"/>
      <c r="I64" s="69"/>
      <c r="J64" s="69"/>
      <c r="K64" s="69"/>
      <c r="L64" s="69">
        <v>8.5</v>
      </c>
      <c r="M64" s="69">
        <v>7.4</v>
      </c>
      <c r="N64" s="69">
        <v>2.8</v>
      </c>
      <c r="O64" s="69"/>
      <c r="P64" s="69"/>
      <c r="Q64" s="70"/>
      <c r="R64" s="70"/>
      <c r="S64" s="70"/>
      <c r="T64" s="71"/>
    </row>
    <row r="65" spans="2:20" hidden="1" outlineLevel="1">
      <c r="B65" s="67" t="s">
        <v>146</v>
      </c>
      <c r="C65" s="68">
        <v>6.7</v>
      </c>
      <c r="D65" s="68">
        <v>6.7</v>
      </c>
      <c r="E65" s="68">
        <v>6.7</v>
      </c>
      <c r="F65" s="69"/>
      <c r="G65" s="69"/>
      <c r="H65" s="69"/>
      <c r="I65" s="69"/>
      <c r="J65" s="69"/>
      <c r="K65" s="69"/>
      <c r="L65" s="69">
        <v>6.7</v>
      </c>
      <c r="M65" s="69">
        <v>6.7</v>
      </c>
      <c r="N65" s="69">
        <v>6.7</v>
      </c>
      <c r="O65" s="69"/>
      <c r="P65" s="69"/>
      <c r="Q65" s="70"/>
      <c r="R65" s="70"/>
      <c r="S65" s="70"/>
      <c r="T65" s="71"/>
    </row>
    <row r="66" spans="2:20" hidden="1" outlineLevel="1">
      <c r="B66" s="67" t="s">
        <v>147</v>
      </c>
      <c r="C66" s="68">
        <v>3.5</v>
      </c>
      <c r="D66" s="68">
        <v>3.5</v>
      </c>
      <c r="E66" s="68">
        <v>3.5</v>
      </c>
      <c r="F66" s="69"/>
      <c r="G66" s="69"/>
      <c r="H66" s="69"/>
      <c r="I66" s="69"/>
      <c r="J66" s="69"/>
      <c r="K66" s="69"/>
      <c r="L66" s="69">
        <v>3.5</v>
      </c>
      <c r="M66" s="69">
        <v>3.5</v>
      </c>
      <c r="N66" s="69">
        <v>3.5</v>
      </c>
      <c r="O66" s="69"/>
      <c r="P66" s="69"/>
      <c r="Q66" s="70"/>
      <c r="R66" s="70"/>
      <c r="S66" s="70"/>
      <c r="T66" s="71"/>
    </row>
    <row r="67" spans="2:20" hidden="1" outlineLevel="1">
      <c r="B67" s="67" t="s">
        <v>148</v>
      </c>
      <c r="C67" s="68">
        <v>13.7</v>
      </c>
      <c r="D67" s="68">
        <v>12.5</v>
      </c>
      <c r="E67" s="68">
        <v>12.5</v>
      </c>
      <c r="F67" s="69"/>
      <c r="G67" s="69"/>
      <c r="H67" s="69"/>
      <c r="I67" s="69"/>
      <c r="J67" s="69"/>
      <c r="K67" s="69"/>
      <c r="L67" s="69">
        <v>13.7</v>
      </c>
      <c r="M67" s="69">
        <v>12.5</v>
      </c>
      <c r="N67" s="69">
        <v>12.5</v>
      </c>
      <c r="O67" s="69"/>
      <c r="P67" s="69"/>
      <c r="Q67" s="70"/>
      <c r="R67" s="70"/>
      <c r="S67" s="70"/>
      <c r="T67" s="71"/>
    </row>
    <row r="68" spans="2:20" hidden="1" outlineLevel="1">
      <c r="B68" s="67" t="s">
        <v>149</v>
      </c>
      <c r="C68" s="68">
        <v>7.2</v>
      </c>
      <c r="D68" s="68">
        <v>7.2</v>
      </c>
      <c r="E68" s="68">
        <v>7.2</v>
      </c>
      <c r="F68" s="69"/>
      <c r="G68" s="69"/>
      <c r="H68" s="69"/>
      <c r="I68" s="69"/>
      <c r="J68" s="69"/>
      <c r="K68" s="69"/>
      <c r="L68" s="69">
        <v>7.2</v>
      </c>
      <c r="M68" s="69">
        <v>7.2</v>
      </c>
      <c r="N68" s="69">
        <v>7.2</v>
      </c>
      <c r="O68" s="69"/>
      <c r="P68" s="69"/>
      <c r="Q68" s="70"/>
      <c r="R68" s="70"/>
      <c r="S68" s="70"/>
      <c r="T68" s="71"/>
    </row>
    <row r="69" spans="2:20" hidden="1" outlineLevel="1">
      <c r="B69" s="67" t="s">
        <v>150</v>
      </c>
      <c r="C69" s="68">
        <v>10</v>
      </c>
      <c r="D69" s="68">
        <v>10</v>
      </c>
      <c r="E69" s="68">
        <v>4</v>
      </c>
      <c r="F69" s="69"/>
      <c r="G69" s="69"/>
      <c r="H69" s="69"/>
      <c r="I69" s="69"/>
      <c r="J69" s="69"/>
      <c r="K69" s="69"/>
      <c r="L69" s="69">
        <v>10</v>
      </c>
      <c r="M69" s="69">
        <v>10</v>
      </c>
      <c r="N69" s="69">
        <v>4</v>
      </c>
      <c r="O69" s="69"/>
      <c r="P69" s="69"/>
      <c r="Q69" s="70"/>
      <c r="R69" s="70"/>
      <c r="S69" s="70"/>
      <c r="T69" s="71"/>
    </row>
    <row r="70" spans="2:20" hidden="1" outlineLevel="1">
      <c r="B70" s="67" t="s">
        <v>151</v>
      </c>
      <c r="C70" s="68">
        <v>7</v>
      </c>
      <c r="D70" s="68">
        <v>7</v>
      </c>
      <c r="E70" s="68">
        <v>6</v>
      </c>
      <c r="F70" s="69"/>
      <c r="G70" s="69"/>
      <c r="H70" s="69"/>
      <c r="I70" s="69"/>
      <c r="J70" s="69"/>
      <c r="K70" s="69"/>
      <c r="L70" s="69">
        <v>7</v>
      </c>
      <c r="M70" s="69">
        <v>7</v>
      </c>
      <c r="N70" s="69">
        <v>6</v>
      </c>
      <c r="O70" s="69"/>
      <c r="P70" s="69"/>
      <c r="Q70" s="70"/>
      <c r="R70" s="70"/>
      <c r="S70" s="70"/>
      <c r="T70" s="71"/>
    </row>
    <row r="71" spans="2:20" hidden="1" outlineLevel="1">
      <c r="B71" s="67" t="s">
        <v>152</v>
      </c>
      <c r="C71" s="68">
        <v>6.4</v>
      </c>
      <c r="D71" s="68">
        <v>6.4</v>
      </c>
      <c r="E71" s="68">
        <v>6.4</v>
      </c>
      <c r="F71" s="69"/>
      <c r="G71" s="69"/>
      <c r="H71" s="69"/>
      <c r="I71" s="69"/>
      <c r="J71" s="69"/>
      <c r="K71" s="69"/>
      <c r="L71" s="69">
        <v>6.4</v>
      </c>
      <c r="M71" s="69">
        <v>6.4</v>
      </c>
      <c r="N71" s="69">
        <v>6.4</v>
      </c>
      <c r="O71" s="69"/>
      <c r="P71" s="69"/>
      <c r="Q71" s="70"/>
      <c r="R71" s="70"/>
      <c r="S71" s="70"/>
      <c r="T71" s="71"/>
    </row>
    <row r="72" spans="2:20" hidden="1" outlineLevel="1">
      <c r="B72" s="67" t="s">
        <v>153</v>
      </c>
      <c r="C72" s="68">
        <v>2.2999999999999998</v>
      </c>
      <c r="D72" s="68">
        <v>0.8</v>
      </c>
      <c r="E72" s="68">
        <v>0.8</v>
      </c>
      <c r="F72" s="69"/>
      <c r="G72" s="69"/>
      <c r="H72" s="69"/>
      <c r="I72" s="69"/>
      <c r="J72" s="69"/>
      <c r="K72" s="69"/>
      <c r="L72" s="69">
        <v>2.2999999999999998</v>
      </c>
      <c r="M72" s="69">
        <v>0.8</v>
      </c>
      <c r="N72" s="69">
        <v>0.8</v>
      </c>
      <c r="O72" s="69"/>
      <c r="P72" s="69"/>
      <c r="Q72" s="70"/>
      <c r="R72" s="70"/>
      <c r="S72" s="70"/>
      <c r="T72" s="71"/>
    </row>
    <row r="73" spans="2:20" hidden="1" outlineLevel="1">
      <c r="B73" s="67" t="s">
        <v>154</v>
      </c>
      <c r="C73" s="68">
        <v>6.5</v>
      </c>
      <c r="D73" s="68">
        <v>6.5</v>
      </c>
      <c r="E73" s="68">
        <v>5.2</v>
      </c>
      <c r="F73" s="69"/>
      <c r="G73" s="69"/>
      <c r="H73" s="69"/>
      <c r="I73" s="69"/>
      <c r="J73" s="69"/>
      <c r="K73" s="69"/>
      <c r="L73" s="69">
        <v>6.5</v>
      </c>
      <c r="M73" s="69">
        <v>6.5</v>
      </c>
      <c r="N73" s="69">
        <v>5.2</v>
      </c>
      <c r="O73" s="69"/>
      <c r="P73" s="69"/>
      <c r="Q73" s="70"/>
      <c r="R73" s="70"/>
      <c r="S73" s="70"/>
      <c r="T73" s="71"/>
    </row>
    <row r="74" spans="2:20" hidden="1" outlineLevel="1">
      <c r="B74" s="67" t="s">
        <v>155</v>
      </c>
      <c r="C74" s="68">
        <v>5.4</v>
      </c>
      <c r="D74" s="68">
        <v>5.4</v>
      </c>
      <c r="E74" s="68">
        <v>5.4</v>
      </c>
      <c r="F74" s="69"/>
      <c r="G74" s="69"/>
      <c r="H74" s="69"/>
      <c r="I74" s="69"/>
      <c r="J74" s="69"/>
      <c r="K74" s="69"/>
      <c r="L74" s="69">
        <v>5.4</v>
      </c>
      <c r="M74" s="69">
        <v>5.4</v>
      </c>
      <c r="N74" s="69">
        <v>5.4</v>
      </c>
      <c r="O74" s="69"/>
      <c r="P74" s="69"/>
      <c r="Q74" s="70"/>
      <c r="R74" s="70"/>
      <c r="S74" s="70"/>
      <c r="T74" s="71"/>
    </row>
    <row r="75" spans="2:20" hidden="1">
      <c r="B75" s="76" t="s">
        <v>156</v>
      </c>
      <c r="C75" s="79">
        <v>3.3</v>
      </c>
      <c r="D75" s="79">
        <v>3.3</v>
      </c>
      <c r="E75" s="79">
        <v>3.3</v>
      </c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70"/>
      <c r="R75" s="70"/>
      <c r="S75" s="70"/>
      <c r="T75" s="71"/>
    </row>
    <row r="76" spans="2:20">
      <c r="B76" s="74" t="s">
        <v>157</v>
      </c>
      <c r="C76" s="75">
        <v>329.1</v>
      </c>
      <c r="D76" s="75">
        <v>98.4</v>
      </c>
      <c r="E76" s="75">
        <v>98.4</v>
      </c>
      <c r="F76" s="69"/>
      <c r="G76" s="69"/>
      <c r="H76" s="69"/>
      <c r="I76" s="69">
        <v>17</v>
      </c>
      <c r="J76" s="69">
        <v>17</v>
      </c>
      <c r="K76" s="69">
        <v>17</v>
      </c>
      <c r="L76" s="69">
        <f>SUM(L78:L89)</f>
        <v>312.10000000000002</v>
      </c>
      <c r="M76" s="69">
        <f t="shared" ref="M76:N76" si="12">SUM(M78:M89)</f>
        <v>81.400000000000006</v>
      </c>
      <c r="N76" s="69">
        <f t="shared" si="12"/>
        <v>81.400000000000006</v>
      </c>
      <c r="O76" s="69">
        <v>119.4</v>
      </c>
      <c r="P76" s="69">
        <v>36.299999999999997</v>
      </c>
      <c r="Q76" s="70">
        <v>13</v>
      </c>
      <c r="R76" s="70">
        <v>586</v>
      </c>
      <c r="S76" s="70">
        <v>12</v>
      </c>
      <c r="T76" s="71">
        <v>72</v>
      </c>
    </row>
    <row r="77" spans="2:20" hidden="1" collapsed="1">
      <c r="B77" s="67" t="s">
        <v>105</v>
      </c>
      <c r="C77" s="68"/>
      <c r="D77" s="68"/>
      <c r="E77" s="68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70"/>
      <c r="R77" s="70"/>
      <c r="S77" s="70"/>
      <c r="T77" s="71"/>
    </row>
    <row r="78" spans="2:20" hidden="1" outlineLevel="1">
      <c r="B78" s="67" t="s">
        <v>158</v>
      </c>
      <c r="C78" s="68">
        <v>41</v>
      </c>
      <c r="D78" s="68">
        <v>16.7</v>
      </c>
      <c r="E78" s="68">
        <v>16.7</v>
      </c>
      <c r="F78" s="69"/>
      <c r="G78" s="69"/>
      <c r="H78" s="69"/>
      <c r="I78" s="69"/>
      <c r="J78" s="69"/>
      <c r="K78" s="69"/>
      <c r="L78" s="69">
        <v>41</v>
      </c>
      <c r="M78" s="69">
        <v>16.7</v>
      </c>
      <c r="N78" s="69">
        <v>16.7</v>
      </c>
      <c r="O78" s="69"/>
      <c r="P78" s="69"/>
      <c r="Q78" s="70"/>
      <c r="R78" s="70"/>
      <c r="S78" s="70"/>
      <c r="T78" s="71"/>
    </row>
    <row r="79" spans="2:20" hidden="1" outlineLevel="1">
      <c r="B79" s="67" t="s">
        <v>159</v>
      </c>
      <c r="C79" s="68">
        <v>15.1</v>
      </c>
      <c r="D79" s="68">
        <v>0.2</v>
      </c>
      <c r="E79" s="68">
        <v>0.2</v>
      </c>
      <c r="F79" s="69"/>
      <c r="G79" s="69"/>
      <c r="H79" s="69"/>
      <c r="I79" s="69"/>
      <c r="J79" s="69"/>
      <c r="K79" s="69"/>
      <c r="L79" s="69">
        <v>15.1</v>
      </c>
      <c r="M79" s="69">
        <v>0.2</v>
      </c>
      <c r="N79" s="69">
        <v>0.2</v>
      </c>
      <c r="O79" s="69"/>
      <c r="P79" s="69"/>
      <c r="Q79" s="70"/>
      <c r="R79" s="70"/>
      <c r="S79" s="70"/>
      <c r="T79" s="71"/>
    </row>
    <row r="80" spans="2:20" hidden="1" outlineLevel="1">
      <c r="B80" s="67" t="s">
        <v>160</v>
      </c>
      <c r="C80" s="68">
        <v>36.5</v>
      </c>
      <c r="D80" s="68">
        <v>15.5</v>
      </c>
      <c r="E80" s="68">
        <v>15.5</v>
      </c>
      <c r="F80" s="69"/>
      <c r="G80" s="69"/>
      <c r="H80" s="69"/>
      <c r="I80" s="69"/>
      <c r="J80" s="69"/>
      <c r="K80" s="69"/>
      <c r="L80" s="69">
        <v>36.5</v>
      </c>
      <c r="M80" s="69">
        <v>15.5</v>
      </c>
      <c r="N80" s="69">
        <v>15.5</v>
      </c>
      <c r="O80" s="69"/>
      <c r="P80" s="69"/>
      <c r="Q80" s="70"/>
      <c r="R80" s="70"/>
      <c r="S80" s="70"/>
      <c r="T80" s="71"/>
    </row>
    <row r="81" spans="2:20" hidden="1" outlineLevel="1">
      <c r="B81" s="67" t="s">
        <v>161</v>
      </c>
      <c r="C81" s="68">
        <v>29.2</v>
      </c>
      <c r="D81" s="68">
        <v>9</v>
      </c>
      <c r="E81" s="68">
        <v>9</v>
      </c>
      <c r="F81" s="69"/>
      <c r="G81" s="69"/>
      <c r="H81" s="69"/>
      <c r="I81" s="69"/>
      <c r="J81" s="69"/>
      <c r="K81" s="69"/>
      <c r="L81" s="69">
        <v>29.2</v>
      </c>
      <c r="M81" s="69">
        <v>9</v>
      </c>
      <c r="N81" s="69">
        <v>9</v>
      </c>
      <c r="O81" s="69"/>
      <c r="P81" s="69"/>
      <c r="Q81" s="70"/>
      <c r="R81" s="70"/>
      <c r="S81" s="70"/>
      <c r="T81" s="71"/>
    </row>
    <row r="82" spans="2:20" hidden="1" outlineLevel="1">
      <c r="B82" s="67" t="s">
        <v>162</v>
      </c>
      <c r="C82" s="68">
        <v>23.4</v>
      </c>
      <c r="D82" s="68">
        <v>3.9</v>
      </c>
      <c r="E82" s="68">
        <v>3.9</v>
      </c>
      <c r="F82" s="69"/>
      <c r="G82" s="69"/>
      <c r="H82" s="69"/>
      <c r="I82" s="69"/>
      <c r="J82" s="69"/>
      <c r="K82" s="69"/>
      <c r="L82" s="69">
        <v>23.4</v>
      </c>
      <c r="M82" s="69">
        <v>3.9</v>
      </c>
      <c r="N82" s="69">
        <v>3.9</v>
      </c>
      <c r="O82" s="69"/>
      <c r="P82" s="69"/>
      <c r="Q82" s="70"/>
      <c r="R82" s="70"/>
      <c r="S82" s="70"/>
      <c r="T82" s="71"/>
    </row>
    <row r="83" spans="2:20" hidden="1" outlineLevel="1">
      <c r="B83" s="67" t="s">
        <v>163</v>
      </c>
      <c r="C83" s="68">
        <v>14.2</v>
      </c>
      <c r="D83" s="68">
        <v>1.3</v>
      </c>
      <c r="E83" s="68">
        <v>1.3</v>
      </c>
      <c r="F83" s="69"/>
      <c r="G83" s="69"/>
      <c r="H83" s="69"/>
      <c r="I83" s="69"/>
      <c r="J83" s="69"/>
      <c r="K83" s="69"/>
      <c r="L83" s="69">
        <v>14.2</v>
      </c>
      <c r="M83" s="69">
        <v>1.3</v>
      </c>
      <c r="N83" s="69">
        <v>1.3</v>
      </c>
      <c r="O83" s="69"/>
      <c r="P83" s="69"/>
      <c r="Q83" s="70"/>
      <c r="R83" s="70"/>
      <c r="S83" s="70"/>
      <c r="T83" s="71"/>
    </row>
    <row r="84" spans="2:20" hidden="1" outlineLevel="1">
      <c r="B84" s="67" t="s">
        <v>164</v>
      </c>
      <c r="C84" s="68">
        <v>9.4</v>
      </c>
      <c r="D84" s="68">
        <v>2.9</v>
      </c>
      <c r="E84" s="68">
        <v>2.9</v>
      </c>
      <c r="F84" s="69"/>
      <c r="G84" s="69"/>
      <c r="H84" s="69"/>
      <c r="I84" s="69"/>
      <c r="J84" s="69"/>
      <c r="K84" s="69"/>
      <c r="L84" s="69">
        <v>9.4</v>
      </c>
      <c r="M84" s="69">
        <v>2.9</v>
      </c>
      <c r="N84" s="69">
        <v>2.9</v>
      </c>
      <c r="O84" s="69"/>
      <c r="P84" s="69"/>
      <c r="Q84" s="70"/>
      <c r="R84" s="70"/>
      <c r="S84" s="70"/>
      <c r="T84" s="71"/>
    </row>
    <row r="85" spans="2:20" hidden="1" outlineLevel="1">
      <c r="B85" s="67" t="s">
        <v>165</v>
      </c>
      <c r="C85" s="68">
        <v>15.8</v>
      </c>
      <c r="D85" s="68">
        <v>3.3</v>
      </c>
      <c r="E85" s="68">
        <v>3.3</v>
      </c>
      <c r="F85" s="69"/>
      <c r="G85" s="69"/>
      <c r="H85" s="69"/>
      <c r="I85" s="69"/>
      <c r="J85" s="69"/>
      <c r="K85" s="69"/>
      <c r="L85" s="69">
        <v>15.8</v>
      </c>
      <c r="M85" s="69">
        <v>3.3</v>
      </c>
      <c r="N85" s="69">
        <v>3.3</v>
      </c>
      <c r="O85" s="69"/>
      <c r="P85" s="69"/>
      <c r="Q85" s="70"/>
      <c r="R85" s="70"/>
      <c r="S85" s="70"/>
      <c r="T85" s="71"/>
    </row>
    <row r="86" spans="2:20" hidden="1" outlineLevel="1">
      <c r="B86" s="67" t="s">
        <v>166</v>
      </c>
      <c r="C86" s="68">
        <v>41.7</v>
      </c>
      <c r="D86" s="68">
        <v>8.6</v>
      </c>
      <c r="E86" s="68">
        <v>8.6</v>
      </c>
      <c r="F86" s="69"/>
      <c r="G86" s="69"/>
      <c r="H86" s="69"/>
      <c r="I86" s="69"/>
      <c r="J86" s="69"/>
      <c r="K86" s="69"/>
      <c r="L86" s="69">
        <v>41.7</v>
      </c>
      <c r="M86" s="69">
        <v>8.6</v>
      </c>
      <c r="N86" s="69">
        <v>8.6</v>
      </c>
      <c r="O86" s="69"/>
      <c r="P86" s="69"/>
      <c r="Q86" s="70"/>
      <c r="R86" s="70"/>
      <c r="S86" s="70"/>
      <c r="T86" s="71"/>
    </row>
    <row r="87" spans="2:20" hidden="1" outlineLevel="1">
      <c r="B87" s="67" t="s">
        <v>167</v>
      </c>
      <c r="C87" s="68">
        <v>20.399999999999999</v>
      </c>
      <c r="D87" s="68">
        <v>4.4000000000000004</v>
      </c>
      <c r="E87" s="68">
        <v>4.4000000000000004</v>
      </c>
      <c r="F87" s="69"/>
      <c r="G87" s="69"/>
      <c r="H87" s="69"/>
      <c r="I87" s="69"/>
      <c r="J87" s="69"/>
      <c r="K87" s="69"/>
      <c r="L87" s="69">
        <v>20.399999999999999</v>
      </c>
      <c r="M87" s="69">
        <v>4.4000000000000004</v>
      </c>
      <c r="N87" s="69">
        <v>4.4000000000000004</v>
      </c>
      <c r="O87" s="69"/>
      <c r="P87" s="69"/>
      <c r="Q87" s="70"/>
      <c r="R87" s="70"/>
      <c r="S87" s="70"/>
      <c r="T87" s="71"/>
    </row>
    <row r="88" spans="2:20" hidden="1" outlineLevel="1">
      <c r="B88" s="67" t="s">
        <v>168</v>
      </c>
      <c r="C88" s="68">
        <v>11.7</v>
      </c>
      <c r="D88" s="68">
        <v>4.2</v>
      </c>
      <c r="E88" s="68">
        <v>4.2</v>
      </c>
      <c r="F88" s="69"/>
      <c r="G88" s="69"/>
      <c r="H88" s="69"/>
      <c r="I88" s="69"/>
      <c r="J88" s="69"/>
      <c r="K88" s="69"/>
      <c r="L88" s="69">
        <v>11.7</v>
      </c>
      <c r="M88" s="69">
        <v>4.2</v>
      </c>
      <c r="N88" s="69">
        <v>4.2</v>
      </c>
      <c r="O88" s="69"/>
      <c r="P88" s="69"/>
      <c r="Q88" s="70"/>
      <c r="R88" s="70"/>
      <c r="S88" s="70"/>
      <c r="T88" s="71"/>
    </row>
    <row r="89" spans="2:20" hidden="1" outlineLevel="1">
      <c r="B89" s="67" t="s">
        <v>169</v>
      </c>
      <c r="C89" s="68">
        <v>53.7</v>
      </c>
      <c r="D89" s="68">
        <v>11.4</v>
      </c>
      <c r="E89" s="68">
        <v>11.4</v>
      </c>
      <c r="F89" s="69"/>
      <c r="G89" s="69"/>
      <c r="H89" s="69"/>
      <c r="I89" s="69"/>
      <c r="J89" s="69"/>
      <c r="K89" s="69"/>
      <c r="L89" s="69">
        <v>53.7</v>
      </c>
      <c r="M89" s="69">
        <v>11.4</v>
      </c>
      <c r="N89" s="69">
        <v>11.4</v>
      </c>
      <c r="O89" s="69"/>
      <c r="P89" s="69"/>
      <c r="Q89" s="70"/>
      <c r="R89" s="70"/>
      <c r="S89" s="70"/>
      <c r="T89" s="71"/>
    </row>
    <row r="90" spans="2:20" hidden="1">
      <c r="B90" s="76" t="s">
        <v>170</v>
      </c>
      <c r="C90" s="77">
        <v>17</v>
      </c>
      <c r="D90" s="77">
        <v>17</v>
      </c>
      <c r="E90" s="77">
        <v>17</v>
      </c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70"/>
      <c r="R90" s="70"/>
      <c r="S90" s="70"/>
      <c r="T90" s="71"/>
    </row>
    <row r="91" spans="2:20">
      <c r="B91" s="74" t="s">
        <v>171</v>
      </c>
      <c r="C91" s="75">
        <v>219.8</v>
      </c>
      <c r="D91" s="75">
        <v>81.900000000000006</v>
      </c>
      <c r="E91" s="75">
        <v>80.5</v>
      </c>
      <c r="F91" s="69"/>
      <c r="G91" s="69"/>
      <c r="H91" s="69"/>
      <c r="I91" s="69">
        <v>6.3</v>
      </c>
      <c r="J91" s="69">
        <v>6.3</v>
      </c>
      <c r="K91" s="69">
        <v>6.3</v>
      </c>
      <c r="L91" s="69">
        <f>SUM(L93:L106)</f>
        <v>213.49999999999997</v>
      </c>
      <c r="M91" s="69">
        <f t="shared" ref="M91:N91" si="13">SUM(M93:M106)</f>
        <v>75.599999999999994</v>
      </c>
      <c r="N91" s="69">
        <f t="shared" si="13"/>
        <v>74.199999999999989</v>
      </c>
      <c r="O91" s="69">
        <v>111.9</v>
      </c>
      <c r="P91" s="69">
        <v>50.9</v>
      </c>
      <c r="Q91" s="70">
        <v>3</v>
      </c>
      <c r="R91" s="70">
        <v>78.599999999999994</v>
      </c>
      <c r="S91" s="70">
        <v>0</v>
      </c>
      <c r="T91" s="71">
        <v>0</v>
      </c>
    </row>
    <row r="92" spans="2:20" hidden="1" collapsed="1">
      <c r="B92" s="67" t="s">
        <v>105</v>
      </c>
      <c r="C92" s="80"/>
      <c r="D92" s="80"/>
      <c r="E92" s="80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70"/>
      <c r="R92" s="70"/>
      <c r="S92" s="70"/>
      <c r="T92" s="71"/>
    </row>
    <row r="93" spans="2:20" hidden="1" outlineLevel="1">
      <c r="B93" s="67" t="s">
        <v>172</v>
      </c>
      <c r="C93" s="68">
        <v>83</v>
      </c>
      <c r="D93" s="68">
        <v>25.7</v>
      </c>
      <c r="E93" s="68">
        <v>25.7</v>
      </c>
      <c r="F93" s="69"/>
      <c r="G93" s="69"/>
      <c r="H93" s="69"/>
      <c r="I93" s="69"/>
      <c r="J93" s="69"/>
      <c r="K93" s="69"/>
      <c r="L93" s="69">
        <v>83</v>
      </c>
      <c r="M93" s="69">
        <v>25.7</v>
      </c>
      <c r="N93" s="69">
        <v>25.7</v>
      </c>
      <c r="O93" s="69"/>
      <c r="P93" s="69"/>
      <c r="Q93" s="70"/>
      <c r="R93" s="70"/>
      <c r="S93" s="70"/>
      <c r="T93" s="71"/>
    </row>
    <row r="94" spans="2:20" hidden="1" outlineLevel="1">
      <c r="B94" s="67" t="s">
        <v>173</v>
      </c>
      <c r="C94" s="68">
        <v>25.5</v>
      </c>
      <c r="D94" s="68">
        <v>4.7</v>
      </c>
      <c r="E94" s="68">
        <v>4.7</v>
      </c>
      <c r="F94" s="69"/>
      <c r="G94" s="69"/>
      <c r="H94" s="69"/>
      <c r="I94" s="69"/>
      <c r="J94" s="69"/>
      <c r="K94" s="69"/>
      <c r="L94" s="69">
        <v>25.5</v>
      </c>
      <c r="M94" s="69">
        <v>4.7</v>
      </c>
      <c r="N94" s="69">
        <v>4.7</v>
      </c>
      <c r="O94" s="69"/>
      <c r="P94" s="69"/>
      <c r="Q94" s="70"/>
      <c r="R94" s="70"/>
      <c r="S94" s="70"/>
      <c r="T94" s="71"/>
    </row>
    <row r="95" spans="2:20" hidden="1" outlineLevel="1">
      <c r="B95" s="67" t="s">
        <v>174</v>
      </c>
      <c r="C95" s="68">
        <v>12</v>
      </c>
      <c r="D95" s="68" t="s">
        <v>115</v>
      </c>
      <c r="E95" s="68" t="s">
        <v>115</v>
      </c>
      <c r="F95" s="69"/>
      <c r="G95" s="69"/>
      <c r="H95" s="69"/>
      <c r="I95" s="69"/>
      <c r="J95" s="69"/>
      <c r="K95" s="69"/>
      <c r="L95" s="69">
        <v>12</v>
      </c>
      <c r="M95" s="69" t="s">
        <v>115</v>
      </c>
      <c r="N95" s="69" t="s">
        <v>115</v>
      </c>
      <c r="O95" s="69"/>
      <c r="P95" s="69"/>
      <c r="Q95" s="70"/>
      <c r="R95" s="70"/>
      <c r="S95" s="70"/>
      <c r="T95" s="71"/>
    </row>
    <row r="96" spans="2:20" hidden="1" outlineLevel="1">
      <c r="B96" s="67" t="s">
        <v>175</v>
      </c>
      <c r="C96" s="68">
        <v>6</v>
      </c>
      <c r="D96" s="68" t="s">
        <v>115</v>
      </c>
      <c r="E96" s="68" t="s">
        <v>115</v>
      </c>
      <c r="F96" s="69"/>
      <c r="G96" s="69"/>
      <c r="H96" s="69"/>
      <c r="I96" s="69"/>
      <c r="J96" s="69"/>
      <c r="K96" s="69"/>
      <c r="L96" s="69">
        <v>6</v>
      </c>
      <c r="M96" s="69" t="s">
        <v>115</v>
      </c>
      <c r="N96" s="69" t="s">
        <v>115</v>
      </c>
      <c r="O96" s="69"/>
      <c r="P96" s="69"/>
      <c r="Q96" s="70"/>
      <c r="R96" s="70"/>
      <c r="S96" s="70"/>
      <c r="T96" s="71"/>
    </row>
    <row r="97" spans="2:20" hidden="1" outlineLevel="1">
      <c r="B97" s="67" t="s">
        <v>176</v>
      </c>
      <c r="C97" s="68">
        <v>5.5</v>
      </c>
      <c r="D97" s="68">
        <v>5.5</v>
      </c>
      <c r="E97" s="68">
        <v>5.5</v>
      </c>
      <c r="F97" s="69"/>
      <c r="G97" s="69"/>
      <c r="H97" s="69"/>
      <c r="I97" s="69"/>
      <c r="J97" s="69"/>
      <c r="K97" s="69"/>
      <c r="L97" s="69">
        <v>5.5</v>
      </c>
      <c r="M97" s="69">
        <v>5.5</v>
      </c>
      <c r="N97" s="69">
        <v>5.5</v>
      </c>
      <c r="O97" s="69"/>
      <c r="P97" s="69"/>
      <c r="Q97" s="70"/>
      <c r="R97" s="70"/>
      <c r="S97" s="70"/>
      <c r="T97" s="71"/>
    </row>
    <row r="98" spans="2:20" hidden="1" outlineLevel="1">
      <c r="B98" s="67" t="s">
        <v>177</v>
      </c>
      <c r="C98" s="68">
        <v>18.5</v>
      </c>
      <c r="D98" s="68">
        <v>18.5</v>
      </c>
      <c r="E98" s="68">
        <v>18.5</v>
      </c>
      <c r="F98" s="69"/>
      <c r="G98" s="69"/>
      <c r="H98" s="69"/>
      <c r="I98" s="69"/>
      <c r="J98" s="69"/>
      <c r="K98" s="69"/>
      <c r="L98" s="69">
        <v>18.5</v>
      </c>
      <c r="M98" s="69">
        <v>18.5</v>
      </c>
      <c r="N98" s="69">
        <v>18.5</v>
      </c>
      <c r="O98" s="69"/>
      <c r="P98" s="69"/>
      <c r="Q98" s="70"/>
      <c r="R98" s="70"/>
      <c r="S98" s="70"/>
      <c r="T98" s="71"/>
    </row>
    <row r="99" spans="2:20" hidden="1" outlineLevel="1">
      <c r="B99" s="67" t="s">
        <v>178</v>
      </c>
      <c r="C99" s="68">
        <v>6</v>
      </c>
      <c r="D99" s="68">
        <v>6</v>
      </c>
      <c r="E99" s="68">
        <v>6</v>
      </c>
      <c r="F99" s="69"/>
      <c r="G99" s="69"/>
      <c r="H99" s="69"/>
      <c r="I99" s="69"/>
      <c r="J99" s="69"/>
      <c r="K99" s="69"/>
      <c r="L99" s="69">
        <v>6</v>
      </c>
      <c r="M99" s="69">
        <v>6</v>
      </c>
      <c r="N99" s="69">
        <v>6</v>
      </c>
      <c r="O99" s="69"/>
      <c r="P99" s="69"/>
      <c r="Q99" s="70"/>
      <c r="R99" s="70"/>
      <c r="S99" s="70"/>
      <c r="T99" s="71"/>
    </row>
    <row r="100" spans="2:20" hidden="1" outlineLevel="1">
      <c r="B100" s="67" t="s">
        <v>179</v>
      </c>
      <c r="C100" s="68">
        <v>2.7</v>
      </c>
      <c r="D100" s="68">
        <v>2.7</v>
      </c>
      <c r="E100" s="68">
        <v>1.3</v>
      </c>
      <c r="F100" s="69"/>
      <c r="G100" s="69"/>
      <c r="H100" s="69"/>
      <c r="I100" s="69"/>
      <c r="J100" s="69"/>
      <c r="K100" s="69"/>
      <c r="L100" s="69">
        <v>2.7</v>
      </c>
      <c r="M100" s="69">
        <v>2.7</v>
      </c>
      <c r="N100" s="69">
        <v>1.3</v>
      </c>
      <c r="O100" s="69"/>
      <c r="P100" s="69"/>
      <c r="Q100" s="70"/>
      <c r="R100" s="70"/>
      <c r="S100" s="70"/>
      <c r="T100" s="71"/>
    </row>
    <row r="101" spans="2:20" hidden="1" outlineLevel="1">
      <c r="B101" s="67" t="s">
        <v>153</v>
      </c>
      <c r="C101" s="68">
        <v>10.6</v>
      </c>
      <c r="D101" s="68">
        <v>1.5</v>
      </c>
      <c r="E101" s="68">
        <v>1.5</v>
      </c>
      <c r="F101" s="69"/>
      <c r="G101" s="69"/>
      <c r="H101" s="69"/>
      <c r="I101" s="69"/>
      <c r="J101" s="69"/>
      <c r="K101" s="69"/>
      <c r="L101" s="69">
        <v>10.6</v>
      </c>
      <c r="M101" s="69">
        <v>1.5</v>
      </c>
      <c r="N101" s="69">
        <v>1.5</v>
      </c>
      <c r="O101" s="69"/>
      <c r="P101" s="69"/>
      <c r="Q101" s="70"/>
      <c r="R101" s="70"/>
      <c r="S101" s="70"/>
      <c r="T101" s="71"/>
    </row>
    <row r="102" spans="2:20" hidden="1" outlineLevel="1">
      <c r="B102" s="67" t="s">
        <v>180</v>
      </c>
      <c r="C102" s="68">
        <v>21</v>
      </c>
      <c r="D102" s="68">
        <v>1</v>
      </c>
      <c r="E102" s="68">
        <v>1</v>
      </c>
      <c r="F102" s="69"/>
      <c r="G102" s="69"/>
      <c r="H102" s="69"/>
      <c r="I102" s="69"/>
      <c r="J102" s="69"/>
      <c r="K102" s="69"/>
      <c r="L102" s="69">
        <v>21</v>
      </c>
      <c r="M102" s="69">
        <v>1</v>
      </c>
      <c r="N102" s="69">
        <v>1</v>
      </c>
      <c r="O102" s="69"/>
      <c r="P102" s="69"/>
      <c r="Q102" s="70"/>
      <c r="R102" s="70"/>
      <c r="S102" s="70"/>
      <c r="T102" s="71"/>
    </row>
    <row r="103" spans="2:20" hidden="1" outlineLevel="1">
      <c r="B103" s="67" t="s">
        <v>181</v>
      </c>
      <c r="C103" s="68">
        <v>4.7</v>
      </c>
      <c r="D103" s="68">
        <v>4.7</v>
      </c>
      <c r="E103" s="68">
        <v>4.7</v>
      </c>
      <c r="F103" s="69"/>
      <c r="G103" s="69"/>
      <c r="H103" s="69"/>
      <c r="I103" s="69"/>
      <c r="J103" s="69"/>
      <c r="K103" s="69"/>
      <c r="L103" s="69">
        <v>4.7</v>
      </c>
      <c r="M103" s="69">
        <v>4.7</v>
      </c>
      <c r="N103" s="69">
        <v>4.7</v>
      </c>
      <c r="O103" s="69"/>
      <c r="P103" s="69"/>
      <c r="Q103" s="70"/>
      <c r="R103" s="70"/>
      <c r="S103" s="70"/>
      <c r="T103" s="71"/>
    </row>
    <row r="104" spans="2:20" hidden="1" outlineLevel="1">
      <c r="B104" s="67" t="s">
        <v>182</v>
      </c>
      <c r="C104" s="68">
        <v>15.3</v>
      </c>
      <c r="D104" s="68">
        <v>3.3</v>
      </c>
      <c r="E104" s="68">
        <v>3.3</v>
      </c>
      <c r="F104" s="69"/>
      <c r="G104" s="69"/>
      <c r="H104" s="69"/>
      <c r="I104" s="69"/>
      <c r="J104" s="69"/>
      <c r="K104" s="69"/>
      <c r="L104" s="69">
        <v>15.3</v>
      </c>
      <c r="M104" s="69">
        <v>3.3</v>
      </c>
      <c r="N104" s="69">
        <v>3.3</v>
      </c>
      <c r="O104" s="69"/>
      <c r="P104" s="69"/>
      <c r="Q104" s="70"/>
      <c r="R104" s="70"/>
      <c r="S104" s="70"/>
      <c r="T104" s="71"/>
    </row>
    <row r="105" spans="2:20" hidden="1" outlineLevel="1">
      <c r="B105" s="67" t="s">
        <v>183</v>
      </c>
      <c r="C105" s="68">
        <v>0.7</v>
      </c>
      <c r="D105" s="68" t="s">
        <v>115</v>
      </c>
      <c r="E105" s="68" t="s">
        <v>115</v>
      </c>
      <c r="F105" s="69"/>
      <c r="G105" s="69"/>
      <c r="H105" s="69"/>
      <c r="I105" s="69"/>
      <c r="J105" s="69"/>
      <c r="K105" s="69"/>
      <c r="L105" s="69">
        <v>0.7</v>
      </c>
      <c r="M105" s="69" t="s">
        <v>115</v>
      </c>
      <c r="N105" s="69" t="s">
        <v>115</v>
      </c>
      <c r="O105" s="69"/>
      <c r="P105" s="69"/>
      <c r="Q105" s="70"/>
      <c r="R105" s="70"/>
      <c r="S105" s="70"/>
      <c r="T105" s="71"/>
    </row>
    <row r="106" spans="2:20" hidden="1" outlineLevel="1">
      <c r="B106" s="67" t="s">
        <v>184</v>
      </c>
      <c r="C106" s="68">
        <v>2</v>
      </c>
      <c r="D106" s="68">
        <v>2</v>
      </c>
      <c r="E106" s="68">
        <v>2</v>
      </c>
      <c r="F106" s="69"/>
      <c r="G106" s="69"/>
      <c r="H106" s="69"/>
      <c r="I106" s="69"/>
      <c r="J106" s="69"/>
      <c r="K106" s="69"/>
      <c r="L106" s="69">
        <v>2</v>
      </c>
      <c r="M106" s="69">
        <v>2</v>
      </c>
      <c r="N106" s="69">
        <v>2</v>
      </c>
      <c r="O106" s="69"/>
      <c r="P106" s="69"/>
      <c r="Q106" s="70"/>
      <c r="R106" s="70"/>
      <c r="S106" s="70"/>
      <c r="T106" s="71"/>
    </row>
    <row r="107" spans="2:20" hidden="1">
      <c r="B107" s="76" t="s">
        <v>185</v>
      </c>
      <c r="C107" s="77">
        <v>6.3</v>
      </c>
      <c r="D107" s="77">
        <v>6.3</v>
      </c>
      <c r="E107" s="77">
        <v>6.3</v>
      </c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70"/>
      <c r="R107" s="70"/>
      <c r="S107" s="70"/>
      <c r="T107" s="71"/>
    </row>
    <row r="108" spans="2:20">
      <c r="B108" s="74" t="s">
        <v>186</v>
      </c>
      <c r="C108" s="75">
        <v>603.9</v>
      </c>
      <c r="D108" s="75">
        <v>183.3</v>
      </c>
      <c r="E108" s="75">
        <v>152</v>
      </c>
      <c r="F108" s="69"/>
      <c r="G108" s="69"/>
      <c r="H108" s="69"/>
      <c r="I108" s="69"/>
      <c r="J108" s="69"/>
      <c r="K108" s="69"/>
      <c r="L108" s="69">
        <f>SUM(L110:L126)</f>
        <v>603.90000000000009</v>
      </c>
      <c r="M108" s="69">
        <f t="shared" ref="M108:N108" si="14">SUM(M110:M126)</f>
        <v>183.29999999999998</v>
      </c>
      <c r="N108" s="69">
        <f t="shared" si="14"/>
        <v>152.00000000000003</v>
      </c>
      <c r="O108" s="69">
        <v>197</v>
      </c>
      <c r="P108" s="69">
        <v>32.6</v>
      </c>
      <c r="Q108" s="70">
        <v>9</v>
      </c>
      <c r="R108" s="70">
        <v>370</v>
      </c>
      <c r="S108" s="70">
        <v>0</v>
      </c>
      <c r="T108" s="71">
        <v>0</v>
      </c>
    </row>
    <row r="109" spans="2:20" hidden="1" collapsed="1">
      <c r="B109" s="67" t="s">
        <v>105</v>
      </c>
      <c r="C109" s="68"/>
      <c r="D109" s="68"/>
      <c r="E109" s="68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70"/>
      <c r="R109" s="70"/>
      <c r="S109" s="70"/>
      <c r="T109" s="71"/>
    </row>
    <row r="110" spans="2:20" hidden="1" outlineLevel="1">
      <c r="B110" s="67" t="s">
        <v>187</v>
      </c>
      <c r="C110" s="68">
        <v>120.5</v>
      </c>
      <c r="D110" s="68">
        <v>75.8</v>
      </c>
      <c r="E110" s="68">
        <v>72.3</v>
      </c>
      <c r="F110" s="69"/>
      <c r="G110" s="69"/>
      <c r="H110" s="69"/>
      <c r="I110" s="69"/>
      <c r="J110" s="69"/>
      <c r="K110" s="69"/>
      <c r="L110" s="69">
        <v>120.5</v>
      </c>
      <c r="M110" s="69">
        <v>75.8</v>
      </c>
      <c r="N110" s="69">
        <v>72.3</v>
      </c>
      <c r="O110" s="69"/>
      <c r="P110" s="69"/>
      <c r="Q110" s="70"/>
      <c r="R110" s="70"/>
      <c r="S110" s="70"/>
      <c r="T110" s="71"/>
    </row>
    <row r="111" spans="2:20" hidden="1" outlineLevel="1">
      <c r="B111" s="67" t="s">
        <v>188</v>
      </c>
      <c r="C111" s="68">
        <v>6</v>
      </c>
      <c r="D111" s="68" t="s">
        <v>115</v>
      </c>
      <c r="E111" s="68" t="s">
        <v>115</v>
      </c>
      <c r="F111" s="69"/>
      <c r="G111" s="69"/>
      <c r="H111" s="69"/>
      <c r="I111" s="69"/>
      <c r="J111" s="69"/>
      <c r="K111" s="69"/>
      <c r="L111" s="69">
        <v>6</v>
      </c>
      <c r="M111" s="69" t="s">
        <v>115</v>
      </c>
      <c r="N111" s="69" t="s">
        <v>115</v>
      </c>
      <c r="O111" s="69"/>
      <c r="P111" s="69"/>
      <c r="Q111" s="70"/>
      <c r="R111" s="70"/>
      <c r="S111" s="70"/>
      <c r="T111" s="71"/>
    </row>
    <row r="112" spans="2:20" hidden="1" outlineLevel="1">
      <c r="B112" s="67" t="s">
        <v>161</v>
      </c>
      <c r="C112" s="68">
        <v>26.8</v>
      </c>
      <c r="D112" s="68">
        <v>6.3</v>
      </c>
      <c r="E112" s="68">
        <v>1.3</v>
      </c>
      <c r="F112" s="69"/>
      <c r="G112" s="69"/>
      <c r="H112" s="69"/>
      <c r="I112" s="69"/>
      <c r="J112" s="69"/>
      <c r="K112" s="69"/>
      <c r="L112" s="69">
        <v>26.8</v>
      </c>
      <c r="M112" s="69">
        <v>6.3</v>
      </c>
      <c r="N112" s="69">
        <v>1.3</v>
      </c>
      <c r="O112" s="69"/>
      <c r="P112" s="69"/>
      <c r="Q112" s="70"/>
      <c r="R112" s="70"/>
      <c r="S112" s="70"/>
      <c r="T112" s="71"/>
    </row>
    <row r="113" spans="2:20" hidden="1" outlineLevel="1">
      <c r="B113" s="67" t="s">
        <v>189</v>
      </c>
      <c r="C113" s="68">
        <v>72.8</v>
      </c>
      <c r="D113" s="68">
        <v>25.5</v>
      </c>
      <c r="E113" s="68">
        <v>25.5</v>
      </c>
      <c r="F113" s="69"/>
      <c r="G113" s="69"/>
      <c r="H113" s="69"/>
      <c r="I113" s="69"/>
      <c r="J113" s="69"/>
      <c r="K113" s="69"/>
      <c r="L113" s="69">
        <v>72.8</v>
      </c>
      <c r="M113" s="69">
        <v>25.5</v>
      </c>
      <c r="N113" s="69">
        <v>25.5</v>
      </c>
      <c r="O113" s="69"/>
      <c r="P113" s="69"/>
      <c r="Q113" s="70"/>
      <c r="R113" s="70"/>
      <c r="S113" s="70"/>
      <c r="T113" s="71"/>
    </row>
    <row r="114" spans="2:20" hidden="1" outlineLevel="1">
      <c r="B114" s="67" t="s">
        <v>190</v>
      </c>
      <c r="C114" s="68">
        <v>41</v>
      </c>
      <c r="D114" s="68">
        <v>13.1</v>
      </c>
      <c r="E114" s="68">
        <v>11</v>
      </c>
      <c r="F114" s="69"/>
      <c r="G114" s="69"/>
      <c r="H114" s="69"/>
      <c r="I114" s="69"/>
      <c r="J114" s="69"/>
      <c r="K114" s="69"/>
      <c r="L114" s="69">
        <v>41</v>
      </c>
      <c r="M114" s="69">
        <v>13.1</v>
      </c>
      <c r="N114" s="69">
        <v>11</v>
      </c>
      <c r="O114" s="69"/>
      <c r="P114" s="69"/>
      <c r="Q114" s="70"/>
      <c r="R114" s="70"/>
      <c r="S114" s="70"/>
      <c r="T114" s="71"/>
    </row>
    <row r="115" spans="2:20" hidden="1" outlineLevel="1">
      <c r="B115" s="67" t="s">
        <v>191</v>
      </c>
      <c r="C115" s="68">
        <v>39.1</v>
      </c>
      <c r="D115" s="68">
        <v>7.1</v>
      </c>
      <c r="E115" s="68">
        <v>4.4000000000000004</v>
      </c>
      <c r="F115" s="69"/>
      <c r="G115" s="69"/>
      <c r="H115" s="69"/>
      <c r="I115" s="69"/>
      <c r="J115" s="69"/>
      <c r="K115" s="69"/>
      <c r="L115" s="69">
        <v>39.1</v>
      </c>
      <c r="M115" s="69">
        <v>7.1</v>
      </c>
      <c r="N115" s="69">
        <v>4.4000000000000004</v>
      </c>
      <c r="O115" s="69"/>
      <c r="P115" s="69"/>
      <c r="Q115" s="70"/>
      <c r="R115" s="70"/>
      <c r="S115" s="70"/>
      <c r="T115" s="71"/>
    </row>
    <row r="116" spans="2:20" hidden="1" outlineLevel="1">
      <c r="B116" s="67" t="s">
        <v>192</v>
      </c>
      <c r="C116" s="68">
        <v>36</v>
      </c>
      <c r="D116" s="68">
        <v>5</v>
      </c>
      <c r="E116" s="68">
        <v>5</v>
      </c>
      <c r="F116" s="69"/>
      <c r="G116" s="69"/>
      <c r="H116" s="69"/>
      <c r="I116" s="69"/>
      <c r="J116" s="69"/>
      <c r="K116" s="69"/>
      <c r="L116" s="69">
        <v>36</v>
      </c>
      <c r="M116" s="69">
        <v>5</v>
      </c>
      <c r="N116" s="69">
        <v>5</v>
      </c>
      <c r="O116" s="69"/>
      <c r="P116" s="69"/>
      <c r="Q116" s="70"/>
      <c r="R116" s="70"/>
      <c r="S116" s="70"/>
      <c r="T116" s="71"/>
    </row>
    <row r="117" spans="2:20" hidden="1" outlineLevel="1">
      <c r="B117" s="67" t="s">
        <v>193</v>
      </c>
      <c r="C117" s="68">
        <v>40</v>
      </c>
      <c r="D117" s="68">
        <v>4</v>
      </c>
      <c r="E117" s="68" t="s">
        <v>115</v>
      </c>
      <c r="F117" s="69"/>
      <c r="G117" s="69"/>
      <c r="H117" s="69"/>
      <c r="I117" s="69"/>
      <c r="J117" s="69"/>
      <c r="K117" s="69"/>
      <c r="L117" s="69">
        <v>40</v>
      </c>
      <c r="M117" s="69">
        <v>4</v>
      </c>
      <c r="N117" s="69" t="s">
        <v>115</v>
      </c>
      <c r="O117" s="69"/>
      <c r="P117" s="69"/>
      <c r="Q117" s="70"/>
      <c r="R117" s="70"/>
      <c r="S117" s="70"/>
      <c r="T117" s="71"/>
    </row>
    <row r="118" spans="2:20" hidden="1" outlineLevel="1">
      <c r="B118" s="67" t="s">
        <v>194</v>
      </c>
      <c r="C118" s="68">
        <v>4</v>
      </c>
      <c r="D118" s="68" t="s">
        <v>115</v>
      </c>
      <c r="E118" s="68" t="s">
        <v>115</v>
      </c>
      <c r="F118" s="69"/>
      <c r="G118" s="69"/>
      <c r="H118" s="69"/>
      <c r="I118" s="69"/>
      <c r="J118" s="69"/>
      <c r="K118" s="69"/>
      <c r="L118" s="69">
        <v>4</v>
      </c>
      <c r="M118" s="69" t="s">
        <v>115</v>
      </c>
      <c r="N118" s="69" t="s">
        <v>115</v>
      </c>
      <c r="O118" s="69"/>
      <c r="P118" s="69"/>
      <c r="Q118" s="70"/>
      <c r="R118" s="70"/>
      <c r="S118" s="70"/>
      <c r="T118" s="71"/>
    </row>
    <row r="119" spans="2:20" hidden="1" outlineLevel="1">
      <c r="B119" s="67" t="s">
        <v>195</v>
      </c>
      <c r="C119" s="68">
        <v>29.8</v>
      </c>
      <c r="D119" s="68">
        <v>3.9</v>
      </c>
      <c r="E119" s="68">
        <v>3.9</v>
      </c>
      <c r="F119" s="69"/>
      <c r="G119" s="69"/>
      <c r="H119" s="69"/>
      <c r="I119" s="69"/>
      <c r="J119" s="69"/>
      <c r="K119" s="69"/>
      <c r="L119" s="69">
        <v>29.8</v>
      </c>
      <c r="M119" s="69">
        <v>3.9</v>
      </c>
      <c r="N119" s="69">
        <v>3.9</v>
      </c>
      <c r="O119" s="69"/>
      <c r="P119" s="69"/>
      <c r="Q119" s="70"/>
      <c r="R119" s="70"/>
      <c r="S119" s="70"/>
      <c r="T119" s="71"/>
    </row>
    <row r="120" spans="2:20" hidden="1" outlineLevel="1">
      <c r="B120" s="67" t="s">
        <v>196</v>
      </c>
      <c r="C120" s="68">
        <v>14.5</v>
      </c>
      <c r="D120" s="68">
        <v>6.2</v>
      </c>
      <c r="E120" s="68">
        <v>2.2999999999999998</v>
      </c>
      <c r="F120" s="69"/>
      <c r="G120" s="69"/>
      <c r="H120" s="69"/>
      <c r="I120" s="69"/>
      <c r="J120" s="69"/>
      <c r="K120" s="69"/>
      <c r="L120" s="69">
        <v>14.5</v>
      </c>
      <c r="M120" s="69">
        <v>6.2</v>
      </c>
      <c r="N120" s="69">
        <v>2.2999999999999998</v>
      </c>
      <c r="O120" s="69"/>
      <c r="P120" s="69"/>
      <c r="Q120" s="70"/>
      <c r="R120" s="70"/>
      <c r="S120" s="70"/>
      <c r="T120" s="71"/>
    </row>
    <row r="121" spans="2:20" hidden="1" outlineLevel="1">
      <c r="B121" s="67" t="s">
        <v>197</v>
      </c>
      <c r="C121" s="68">
        <v>35.200000000000003</v>
      </c>
      <c r="D121" s="68">
        <v>15.2</v>
      </c>
      <c r="E121" s="68">
        <v>15.2</v>
      </c>
      <c r="F121" s="69"/>
      <c r="G121" s="69"/>
      <c r="H121" s="69"/>
      <c r="I121" s="69"/>
      <c r="J121" s="69"/>
      <c r="K121" s="69"/>
      <c r="L121" s="69">
        <v>35.200000000000003</v>
      </c>
      <c r="M121" s="69">
        <v>15.2</v>
      </c>
      <c r="N121" s="69">
        <v>15.2</v>
      </c>
      <c r="O121" s="69"/>
      <c r="P121" s="69"/>
      <c r="Q121" s="70"/>
      <c r="R121" s="70"/>
      <c r="S121" s="70"/>
      <c r="T121" s="71"/>
    </row>
    <row r="122" spans="2:20" hidden="1" outlineLevel="1">
      <c r="B122" s="67" t="s">
        <v>198</v>
      </c>
      <c r="C122" s="68">
        <v>5</v>
      </c>
      <c r="D122" s="68" t="s">
        <v>115</v>
      </c>
      <c r="E122" s="68" t="s">
        <v>115</v>
      </c>
      <c r="F122" s="69"/>
      <c r="G122" s="69"/>
      <c r="H122" s="69"/>
      <c r="I122" s="69"/>
      <c r="J122" s="69"/>
      <c r="K122" s="69"/>
      <c r="L122" s="69">
        <v>5</v>
      </c>
      <c r="M122" s="69" t="s">
        <v>115</v>
      </c>
      <c r="N122" s="69" t="s">
        <v>115</v>
      </c>
      <c r="O122" s="69"/>
      <c r="P122" s="69"/>
      <c r="Q122" s="70"/>
      <c r="R122" s="70"/>
      <c r="S122" s="70"/>
      <c r="T122" s="71"/>
    </row>
    <row r="123" spans="2:20" hidden="1" outlineLevel="1">
      <c r="B123" s="67" t="s">
        <v>199</v>
      </c>
      <c r="C123" s="68">
        <v>33.200000000000003</v>
      </c>
      <c r="D123" s="68">
        <v>13</v>
      </c>
      <c r="E123" s="68">
        <v>5</v>
      </c>
      <c r="F123" s="69"/>
      <c r="G123" s="69"/>
      <c r="H123" s="69"/>
      <c r="I123" s="69"/>
      <c r="J123" s="69"/>
      <c r="K123" s="69"/>
      <c r="L123" s="69">
        <v>33.200000000000003</v>
      </c>
      <c r="M123" s="69">
        <v>13</v>
      </c>
      <c r="N123" s="69">
        <v>5</v>
      </c>
      <c r="O123" s="69"/>
      <c r="P123" s="69"/>
      <c r="Q123" s="70"/>
      <c r="R123" s="70"/>
      <c r="S123" s="70"/>
      <c r="T123" s="71"/>
    </row>
    <row r="124" spans="2:20" hidden="1" outlineLevel="1">
      <c r="B124" s="67" t="s">
        <v>200</v>
      </c>
      <c r="C124" s="68">
        <v>22</v>
      </c>
      <c r="D124" s="68">
        <v>6.9</v>
      </c>
      <c r="E124" s="68">
        <v>4.8</v>
      </c>
      <c r="F124" s="69"/>
      <c r="G124" s="69"/>
      <c r="H124" s="69"/>
      <c r="I124" s="69"/>
      <c r="J124" s="69"/>
      <c r="K124" s="69"/>
      <c r="L124" s="69">
        <v>22</v>
      </c>
      <c r="M124" s="69">
        <v>6.9</v>
      </c>
      <c r="N124" s="69">
        <v>4.8</v>
      </c>
      <c r="O124" s="69"/>
      <c r="P124" s="69"/>
      <c r="Q124" s="70"/>
      <c r="R124" s="70"/>
      <c r="S124" s="70"/>
      <c r="T124" s="71"/>
    </row>
    <row r="125" spans="2:20" hidden="1" outlineLevel="1">
      <c r="B125" s="67" t="s">
        <v>201</v>
      </c>
      <c r="C125" s="68">
        <v>52</v>
      </c>
      <c r="D125" s="68">
        <v>0.3</v>
      </c>
      <c r="E125" s="68">
        <v>0.3</v>
      </c>
      <c r="F125" s="69"/>
      <c r="G125" s="69"/>
      <c r="H125" s="69"/>
      <c r="I125" s="69"/>
      <c r="J125" s="69"/>
      <c r="K125" s="69"/>
      <c r="L125" s="69">
        <v>52</v>
      </c>
      <c r="M125" s="69">
        <v>0.3</v>
      </c>
      <c r="N125" s="69">
        <v>0.3</v>
      </c>
      <c r="O125" s="69"/>
      <c r="P125" s="69"/>
      <c r="Q125" s="70"/>
      <c r="R125" s="70"/>
      <c r="S125" s="70"/>
      <c r="T125" s="71"/>
    </row>
    <row r="126" spans="2:20" hidden="1" outlineLevel="1">
      <c r="B126" s="67" t="s">
        <v>202</v>
      </c>
      <c r="C126" s="68">
        <v>26</v>
      </c>
      <c r="D126" s="68">
        <v>1</v>
      </c>
      <c r="E126" s="68">
        <v>1</v>
      </c>
      <c r="F126" s="69"/>
      <c r="G126" s="69"/>
      <c r="H126" s="69"/>
      <c r="I126" s="69"/>
      <c r="J126" s="69"/>
      <c r="K126" s="69"/>
      <c r="L126" s="69">
        <v>26</v>
      </c>
      <c r="M126" s="69">
        <v>1</v>
      </c>
      <c r="N126" s="69">
        <v>1</v>
      </c>
      <c r="O126" s="69"/>
      <c r="P126" s="69"/>
      <c r="Q126" s="70"/>
      <c r="R126" s="70"/>
      <c r="S126" s="70"/>
      <c r="T126" s="71"/>
    </row>
    <row r="127" spans="2:20">
      <c r="B127" s="74" t="s">
        <v>203</v>
      </c>
      <c r="C127" s="75">
        <v>519.5</v>
      </c>
      <c r="D127" s="75">
        <v>296</v>
      </c>
      <c r="E127" s="75">
        <v>158.1</v>
      </c>
      <c r="F127" s="69"/>
      <c r="G127" s="69"/>
      <c r="H127" s="69"/>
      <c r="I127" s="69">
        <v>43.3</v>
      </c>
      <c r="J127" s="69">
        <v>43.3</v>
      </c>
      <c r="K127" s="69"/>
      <c r="L127" s="69">
        <f>SUM(L129:L143)</f>
        <v>476.2</v>
      </c>
      <c r="M127" s="69">
        <f t="shared" ref="M127:N127" si="15">SUM(M129:M143)</f>
        <v>252.7</v>
      </c>
      <c r="N127" s="69">
        <f t="shared" si="15"/>
        <v>158.1</v>
      </c>
      <c r="O127" s="69">
        <v>12.3</v>
      </c>
      <c r="P127" s="69">
        <v>2.4</v>
      </c>
      <c r="Q127" s="70">
        <v>17</v>
      </c>
      <c r="R127" s="70">
        <v>323.5</v>
      </c>
      <c r="S127" s="70">
        <v>65</v>
      </c>
      <c r="T127" s="71">
        <v>428</v>
      </c>
    </row>
    <row r="128" spans="2:20" hidden="1" collapsed="1">
      <c r="B128" s="67" t="s">
        <v>105</v>
      </c>
      <c r="C128" s="68"/>
      <c r="D128" s="68"/>
      <c r="E128" s="68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70"/>
      <c r="R128" s="70"/>
      <c r="S128" s="70"/>
      <c r="T128" s="71"/>
    </row>
    <row r="129" spans="2:20" hidden="1" outlineLevel="1">
      <c r="B129" s="67" t="s">
        <v>204</v>
      </c>
      <c r="C129" s="68">
        <v>52.9</v>
      </c>
      <c r="D129" s="68">
        <v>40.5</v>
      </c>
      <c r="E129" s="68">
        <v>9.4</v>
      </c>
      <c r="F129" s="69"/>
      <c r="G129" s="69"/>
      <c r="H129" s="69"/>
      <c r="I129" s="69"/>
      <c r="J129" s="69"/>
      <c r="K129" s="69"/>
      <c r="L129" s="69">
        <v>52.9</v>
      </c>
      <c r="M129" s="69">
        <v>40.5</v>
      </c>
      <c r="N129" s="69">
        <v>9.4</v>
      </c>
      <c r="O129" s="69"/>
      <c r="P129" s="69"/>
      <c r="Q129" s="70"/>
      <c r="R129" s="70"/>
      <c r="S129" s="70"/>
      <c r="T129" s="71"/>
    </row>
    <row r="130" spans="2:20" hidden="1" outlineLevel="1">
      <c r="B130" s="67" t="s">
        <v>205</v>
      </c>
      <c r="C130" s="68">
        <v>70.599999999999994</v>
      </c>
      <c r="D130" s="68">
        <v>25.4</v>
      </c>
      <c r="E130" s="68">
        <v>25.4</v>
      </c>
      <c r="F130" s="69"/>
      <c r="G130" s="69"/>
      <c r="H130" s="69"/>
      <c r="I130" s="69"/>
      <c r="J130" s="69"/>
      <c r="K130" s="69"/>
      <c r="L130" s="69">
        <v>70.599999999999994</v>
      </c>
      <c r="M130" s="69">
        <v>25.4</v>
      </c>
      <c r="N130" s="69">
        <v>25.4</v>
      </c>
      <c r="O130" s="69"/>
      <c r="P130" s="69"/>
      <c r="Q130" s="70"/>
      <c r="R130" s="70"/>
      <c r="S130" s="70"/>
      <c r="T130" s="71"/>
    </row>
    <row r="131" spans="2:20" hidden="1" outlineLevel="1">
      <c r="B131" s="67" t="s">
        <v>206</v>
      </c>
      <c r="C131" s="68">
        <v>31.2</v>
      </c>
      <c r="D131" s="68">
        <v>31.2</v>
      </c>
      <c r="E131" s="68" t="s">
        <v>115</v>
      </c>
      <c r="F131" s="69"/>
      <c r="G131" s="69"/>
      <c r="H131" s="69"/>
      <c r="I131" s="69"/>
      <c r="J131" s="69"/>
      <c r="K131" s="69"/>
      <c r="L131" s="69">
        <v>31.2</v>
      </c>
      <c r="M131" s="69">
        <v>31.2</v>
      </c>
      <c r="N131" s="69" t="s">
        <v>115</v>
      </c>
      <c r="O131" s="69"/>
      <c r="P131" s="69"/>
      <c r="Q131" s="70"/>
      <c r="R131" s="70"/>
      <c r="S131" s="70"/>
      <c r="T131" s="71"/>
    </row>
    <row r="132" spans="2:20" hidden="1" outlineLevel="1">
      <c r="B132" s="67" t="s">
        <v>207</v>
      </c>
      <c r="C132" s="68">
        <v>33.4</v>
      </c>
      <c r="D132" s="68">
        <v>10</v>
      </c>
      <c r="E132" s="68">
        <v>10</v>
      </c>
      <c r="F132" s="69"/>
      <c r="G132" s="69"/>
      <c r="H132" s="69"/>
      <c r="I132" s="69"/>
      <c r="J132" s="69"/>
      <c r="K132" s="69"/>
      <c r="L132" s="69">
        <v>33.4</v>
      </c>
      <c r="M132" s="69">
        <v>10</v>
      </c>
      <c r="N132" s="69">
        <v>10</v>
      </c>
      <c r="O132" s="69"/>
      <c r="P132" s="69"/>
      <c r="Q132" s="70"/>
      <c r="R132" s="70"/>
      <c r="S132" s="70"/>
      <c r="T132" s="71"/>
    </row>
    <row r="133" spans="2:20" hidden="1" outlineLevel="1">
      <c r="B133" s="67" t="s">
        <v>125</v>
      </c>
      <c r="C133" s="68">
        <v>43.3</v>
      </c>
      <c r="D133" s="68">
        <v>37.299999999999997</v>
      </c>
      <c r="E133" s="68">
        <v>12.4</v>
      </c>
      <c r="F133" s="69"/>
      <c r="G133" s="69"/>
      <c r="H133" s="69"/>
      <c r="I133" s="69"/>
      <c r="J133" s="69"/>
      <c r="K133" s="69"/>
      <c r="L133" s="69">
        <v>43.3</v>
      </c>
      <c r="M133" s="69">
        <v>37.299999999999997</v>
      </c>
      <c r="N133" s="69">
        <v>12.4</v>
      </c>
      <c r="O133" s="69"/>
      <c r="P133" s="69"/>
      <c r="Q133" s="70"/>
      <c r="R133" s="70"/>
      <c r="S133" s="70"/>
      <c r="T133" s="71"/>
    </row>
    <row r="134" spans="2:20" hidden="1" outlineLevel="1">
      <c r="B134" s="67" t="s">
        <v>208</v>
      </c>
      <c r="C134" s="68">
        <v>13</v>
      </c>
      <c r="D134" s="68">
        <v>3</v>
      </c>
      <c r="E134" s="68">
        <v>3</v>
      </c>
      <c r="F134" s="69"/>
      <c r="G134" s="69"/>
      <c r="H134" s="69"/>
      <c r="I134" s="69"/>
      <c r="J134" s="69"/>
      <c r="K134" s="69"/>
      <c r="L134" s="69">
        <v>13</v>
      </c>
      <c r="M134" s="69">
        <v>3</v>
      </c>
      <c r="N134" s="69">
        <v>3</v>
      </c>
      <c r="O134" s="69"/>
      <c r="P134" s="69"/>
      <c r="Q134" s="70"/>
      <c r="R134" s="70"/>
      <c r="S134" s="70"/>
      <c r="T134" s="71"/>
    </row>
    <row r="135" spans="2:20" hidden="1" outlineLevel="1">
      <c r="B135" s="67" t="s">
        <v>209</v>
      </c>
      <c r="C135" s="68">
        <v>13.6</v>
      </c>
      <c r="D135" s="68">
        <v>1.6</v>
      </c>
      <c r="E135" s="68">
        <v>1.6</v>
      </c>
      <c r="F135" s="69"/>
      <c r="G135" s="69"/>
      <c r="H135" s="69"/>
      <c r="I135" s="69"/>
      <c r="J135" s="69"/>
      <c r="K135" s="69"/>
      <c r="L135" s="69">
        <v>13.6</v>
      </c>
      <c r="M135" s="69">
        <v>1.6</v>
      </c>
      <c r="N135" s="69">
        <v>1.6</v>
      </c>
      <c r="O135" s="69"/>
      <c r="P135" s="69"/>
      <c r="Q135" s="70"/>
      <c r="R135" s="70"/>
      <c r="S135" s="70"/>
      <c r="T135" s="71"/>
    </row>
    <row r="136" spans="2:20" hidden="1" outlineLevel="1">
      <c r="B136" s="67" t="s">
        <v>210</v>
      </c>
      <c r="C136" s="68">
        <v>32.5</v>
      </c>
      <c r="D136" s="68">
        <v>8.5</v>
      </c>
      <c r="E136" s="68">
        <v>8.5</v>
      </c>
      <c r="F136" s="69"/>
      <c r="G136" s="69"/>
      <c r="H136" s="69"/>
      <c r="I136" s="69"/>
      <c r="J136" s="69"/>
      <c r="K136" s="69"/>
      <c r="L136" s="69">
        <v>32.5</v>
      </c>
      <c r="M136" s="69">
        <v>8.5</v>
      </c>
      <c r="N136" s="69">
        <v>8.5</v>
      </c>
      <c r="O136" s="69"/>
      <c r="P136" s="69"/>
      <c r="Q136" s="70"/>
      <c r="R136" s="70"/>
      <c r="S136" s="70"/>
      <c r="T136" s="71"/>
    </row>
    <row r="137" spans="2:20" hidden="1" outlineLevel="1">
      <c r="B137" s="67" t="s">
        <v>211</v>
      </c>
      <c r="C137" s="68">
        <v>77.2</v>
      </c>
      <c r="D137" s="68">
        <v>77.2</v>
      </c>
      <c r="E137" s="68">
        <v>77.2</v>
      </c>
      <c r="F137" s="69"/>
      <c r="G137" s="69"/>
      <c r="H137" s="69"/>
      <c r="I137" s="69"/>
      <c r="J137" s="69"/>
      <c r="K137" s="69"/>
      <c r="L137" s="69">
        <v>77.2</v>
      </c>
      <c r="M137" s="69">
        <v>77.2</v>
      </c>
      <c r="N137" s="69">
        <v>77.2</v>
      </c>
      <c r="O137" s="69"/>
      <c r="P137" s="69"/>
      <c r="Q137" s="70"/>
      <c r="R137" s="70"/>
      <c r="S137" s="70"/>
      <c r="T137" s="71"/>
    </row>
    <row r="138" spans="2:20" hidden="1" outlineLevel="1">
      <c r="B138" s="67" t="s">
        <v>207</v>
      </c>
      <c r="C138" s="68">
        <v>37.6</v>
      </c>
      <c r="D138" s="68">
        <v>4.7</v>
      </c>
      <c r="E138" s="68" t="s">
        <v>115</v>
      </c>
      <c r="F138" s="69"/>
      <c r="G138" s="69"/>
      <c r="H138" s="69"/>
      <c r="I138" s="69"/>
      <c r="J138" s="69"/>
      <c r="K138" s="69"/>
      <c r="L138" s="69">
        <v>37.6</v>
      </c>
      <c r="M138" s="69">
        <v>4.7</v>
      </c>
      <c r="N138" s="69" t="s">
        <v>115</v>
      </c>
      <c r="O138" s="69"/>
      <c r="P138" s="69"/>
      <c r="Q138" s="70"/>
      <c r="R138" s="70"/>
      <c r="S138" s="70"/>
      <c r="T138" s="71"/>
    </row>
    <row r="139" spans="2:20" hidden="1" outlineLevel="1">
      <c r="B139" s="67" t="s">
        <v>212</v>
      </c>
      <c r="C139" s="68">
        <v>4.2</v>
      </c>
      <c r="D139" s="68" t="s">
        <v>115</v>
      </c>
      <c r="E139" s="68" t="s">
        <v>115</v>
      </c>
      <c r="F139" s="69"/>
      <c r="G139" s="69"/>
      <c r="H139" s="69"/>
      <c r="I139" s="69"/>
      <c r="J139" s="69"/>
      <c r="K139" s="69"/>
      <c r="L139" s="69">
        <v>4.2</v>
      </c>
      <c r="M139" s="69" t="s">
        <v>115</v>
      </c>
      <c r="N139" s="69" t="s">
        <v>115</v>
      </c>
      <c r="O139" s="69"/>
      <c r="P139" s="69"/>
      <c r="Q139" s="70"/>
      <c r="R139" s="70"/>
      <c r="S139" s="70"/>
      <c r="T139" s="71"/>
    </row>
    <row r="140" spans="2:20" hidden="1" outlineLevel="1">
      <c r="B140" s="67" t="s">
        <v>213</v>
      </c>
      <c r="C140" s="68">
        <v>11</v>
      </c>
      <c r="D140" s="68">
        <v>5</v>
      </c>
      <c r="E140" s="68">
        <v>4</v>
      </c>
      <c r="F140" s="69"/>
      <c r="G140" s="69"/>
      <c r="H140" s="69"/>
      <c r="I140" s="69"/>
      <c r="J140" s="69"/>
      <c r="K140" s="69"/>
      <c r="L140" s="69">
        <v>11</v>
      </c>
      <c r="M140" s="69">
        <v>5</v>
      </c>
      <c r="N140" s="69">
        <v>4</v>
      </c>
      <c r="O140" s="69"/>
      <c r="P140" s="69"/>
      <c r="Q140" s="70"/>
      <c r="R140" s="70"/>
      <c r="S140" s="70"/>
      <c r="T140" s="71"/>
    </row>
    <row r="141" spans="2:20" hidden="1" outlineLevel="1">
      <c r="B141" s="67" t="s">
        <v>214</v>
      </c>
      <c r="C141" s="68">
        <v>29</v>
      </c>
      <c r="D141" s="68">
        <v>4</v>
      </c>
      <c r="E141" s="68">
        <v>4</v>
      </c>
      <c r="F141" s="69"/>
      <c r="G141" s="69"/>
      <c r="H141" s="69"/>
      <c r="I141" s="69"/>
      <c r="J141" s="69"/>
      <c r="K141" s="69"/>
      <c r="L141" s="69">
        <v>29</v>
      </c>
      <c r="M141" s="69">
        <v>4</v>
      </c>
      <c r="N141" s="69">
        <v>4</v>
      </c>
      <c r="O141" s="69"/>
      <c r="P141" s="69"/>
      <c r="Q141" s="70"/>
      <c r="R141" s="70"/>
      <c r="S141" s="70"/>
      <c r="T141" s="71"/>
    </row>
    <row r="142" spans="2:20" hidden="1" outlineLevel="1">
      <c r="B142" s="67" t="s">
        <v>215</v>
      </c>
      <c r="C142" s="68">
        <v>11.7</v>
      </c>
      <c r="D142" s="68">
        <v>2.2999999999999998</v>
      </c>
      <c r="E142" s="68">
        <v>0.6</v>
      </c>
      <c r="F142" s="69"/>
      <c r="G142" s="69"/>
      <c r="H142" s="69"/>
      <c r="I142" s="69"/>
      <c r="J142" s="69"/>
      <c r="K142" s="69"/>
      <c r="L142" s="69">
        <v>11.7</v>
      </c>
      <c r="M142" s="69">
        <v>2.2999999999999998</v>
      </c>
      <c r="N142" s="69">
        <v>0.6</v>
      </c>
      <c r="O142" s="69"/>
      <c r="P142" s="69"/>
      <c r="Q142" s="70"/>
      <c r="R142" s="70"/>
      <c r="S142" s="70"/>
      <c r="T142" s="71"/>
    </row>
    <row r="143" spans="2:20" hidden="1" outlineLevel="1">
      <c r="B143" s="67" t="s">
        <v>216</v>
      </c>
      <c r="C143" s="68">
        <v>15</v>
      </c>
      <c r="D143" s="68">
        <v>2</v>
      </c>
      <c r="E143" s="68">
        <v>2</v>
      </c>
      <c r="F143" s="69"/>
      <c r="G143" s="69"/>
      <c r="H143" s="69"/>
      <c r="I143" s="69"/>
      <c r="J143" s="69"/>
      <c r="K143" s="69"/>
      <c r="L143" s="69">
        <v>15</v>
      </c>
      <c r="M143" s="69">
        <v>2</v>
      </c>
      <c r="N143" s="69">
        <v>2</v>
      </c>
      <c r="O143" s="69"/>
      <c r="P143" s="69"/>
      <c r="Q143" s="70"/>
      <c r="R143" s="70"/>
      <c r="S143" s="70"/>
      <c r="T143" s="71"/>
    </row>
    <row r="144" spans="2:20" hidden="1">
      <c r="B144" s="76" t="s">
        <v>217</v>
      </c>
      <c r="C144" s="77">
        <v>43.3</v>
      </c>
      <c r="D144" s="77">
        <v>43.3</v>
      </c>
      <c r="E144" s="77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70"/>
      <c r="R144" s="70"/>
      <c r="S144" s="70"/>
      <c r="T144" s="71"/>
    </row>
    <row r="145" spans="2:20">
      <c r="B145" s="74" t="s">
        <v>218</v>
      </c>
      <c r="C145" s="75">
        <v>217.4</v>
      </c>
      <c r="D145" s="75">
        <v>132.6</v>
      </c>
      <c r="E145" s="75">
        <v>121.3</v>
      </c>
      <c r="F145" s="69"/>
      <c r="G145" s="69"/>
      <c r="H145" s="69"/>
      <c r="I145" s="69"/>
      <c r="J145" s="69"/>
      <c r="K145" s="69"/>
      <c r="L145" s="69">
        <f>SUM(L147:L160)</f>
        <v>217.4</v>
      </c>
      <c r="M145" s="69">
        <f t="shared" ref="M145:N145" si="16">SUM(M147:M160)</f>
        <v>132.59999999999997</v>
      </c>
      <c r="N145" s="69">
        <f t="shared" si="16"/>
        <v>121.30000000000003</v>
      </c>
      <c r="O145" s="69">
        <v>93.1</v>
      </c>
      <c r="P145" s="69">
        <v>42.8</v>
      </c>
      <c r="Q145" s="70">
        <v>14</v>
      </c>
      <c r="R145" s="70">
        <v>483.2</v>
      </c>
      <c r="S145" s="70">
        <v>14</v>
      </c>
      <c r="T145" s="71">
        <v>181</v>
      </c>
    </row>
    <row r="146" spans="2:20" hidden="1" collapsed="1">
      <c r="B146" s="67" t="s">
        <v>105</v>
      </c>
      <c r="C146" s="68"/>
      <c r="D146" s="68"/>
      <c r="E146" s="68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70"/>
      <c r="R146" s="70"/>
      <c r="S146" s="70"/>
      <c r="T146" s="71"/>
    </row>
    <row r="147" spans="2:20" hidden="1" outlineLevel="1">
      <c r="B147" s="67" t="s">
        <v>219</v>
      </c>
      <c r="C147" s="68">
        <v>52.9</v>
      </c>
      <c r="D147" s="68">
        <v>36</v>
      </c>
      <c r="E147" s="68">
        <v>36</v>
      </c>
      <c r="F147" s="69"/>
      <c r="G147" s="69"/>
      <c r="H147" s="69"/>
      <c r="I147" s="69"/>
      <c r="J147" s="69"/>
      <c r="K147" s="69"/>
      <c r="L147" s="69">
        <v>52.9</v>
      </c>
      <c r="M147" s="69">
        <v>36</v>
      </c>
      <c r="N147" s="69">
        <v>36</v>
      </c>
      <c r="O147" s="69"/>
      <c r="P147" s="69"/>
      <c r="Q147" s="70"/>
      <c r="R147" s="70"/>
      <c r="S147" s="70"/>
      <c r="T147" s="71"/>
    </row>
    <row r="148" spans="2:20" hidden="1" outlineLevel="1">
      <c r="B148" s="67" t="s">
        <v>220</v>
      </c>
      <c r="C148" s="68">
        <v>16.100000000000001</v>
      </c>
      <c r="D148" s="68">
        <v>16.100000000000001</v>
      </c>
      <c r="E148" s="68">
        <v>16.100000000000001</v>
      </c>
      <c r="F148" s="69"/>
      <c r="G148" s="69"/>
      <c r="H148" s="69"/>
      <c r="I148" s="69"/>
      <c r="J148" s="69"/>
      <c r="K148" s="69"/>
      <c r="L148" s="69">
        <v>16.100000000000001</v>
      </c>
      <c r="M148" s="69">
        <v>16.100000000000001</v>
      </c>
      <c r="N148" s="69">
        <v>16.100000000000001</v>
      </c>
      <c r="O148" s="69"/>
      <c r="P148" s="69"/>
      <c r="Q148" s="70"/>
      <c r="R148" s="70"/>
      <c r="S148" s="70"/>
      <c r="T148" s="71"/>
    </row>
    <row r="149" spans="2:20" hidden="1" outlineLevel="1">
      <c r="B149" s="67" t="s">
        <v>221</v>
      </c>
      <c r="C149" s="68">
        <v>2.4</v>
      </c>
      <c r="D149" s="68">
        <v>2.4</v>
      </c>
      <c r="E149" s="68">
        <v>1</v>
      </c>
      <c r="F149" s="69"/>
      <c r="G149" s="69"/>
      <c r="H149" s="69"/>
      <c r="I149" s="69"/>
      <c r="J149" s="69"/>
      <c r="K149" s="69"/>
      <c r="L149" s="69">
        <v>2.4</v>
      </c>
      <c r="M149" s="69">
        <v>2.4</v>
      </c>
      <c r="N149" s="69">
        <v>1</v>
      </c>
      <c r="O149" s="69"/>
      <c r="P149" s="69"/>
      <c r="Q149" s="70"/>
      <c r="R149" s="70"/>
      <c r="S149" s="70"/>
      <c r="T149" s="71"/>
    </row>
    <row r="150" spans="2:20" hidden="1" outlineLevel="1">
      <c r="B150" s="67" t="s">
        <v>125</v>
      </c>
      <c r="C150" s="68">
        <v>8.3000000000000007</v>
      </c>
      <c r="D150" s="68">
        <v>2.1</v>
      </c>
      <c r="E150" s="68">
        <v>2.1</v>
      </c>
      <c r="F150" s="69"/>
      <c r="G150" s="69"/>
      <c r="H150" s="69"/>
      <c r="I150" s="69"/>
      <c r="J150" s="69"/>
      <c r="K150" s="69"/>
      <c r="L150" s="69">
        <v>8.3000000000000007</v>
      </c>
      <c r="M150" s="69">
        <v>2.1</v>
      </c>
      <c r="N150" s="69">
        <v>2.1</v>
      </c>
      <c r="O150" s="69"/>
      <c r="P150" s="69"/>
      <c r="Q150" s="70"/>
      <c r="R150" s="70"/>
      <c r="S150" s="70"/>
      <c r="T150" s="71"/>
    </row>
    <row r="151" spans="2:20" hidden="1" outlineLevel="1">
      <c r="B151" s="67" t="s">
        <v>222</v>
      </c>
      <c r="C151" s="68">
        <v>8.5</v>
      </c>
      <c r="D151" s="68">
        <v>2.2999999999999998</v>
      </c>
      <c r="E151" s="68">
        <v>2.2999999999999998</v>
      </c>
      <c r="F151" s="69"/>
      <c r="G151" s="69"/>
      <c r="H151" s="69"/>
      <c r="I151" s="69"/>
      <c r="J151" s="69"/>
      <c r="K151" s="69"/>
      <c r="L151" s="69">
        <v>8.5</v>
      </c>
      <c r="M151" s="69">
        <v>2.2999999999999998</v>
      </c>
      <c r="N151" s="69">
        <v>2.2999999999999998</v>
      </c>
      <c r="O151" s="69"/>
      <c r="P151" s="69"/>
      <c r="Q151" s="70"/>
      <c r="R151" s="70"/>
      <c r="S151" s="70"/>
      <c r="T151" s="71"/>
    </row>
    <row r="152" spans="2:20" hidden="1" outlineLevel="1">
      <c r="B152" s="67" t="s">
        <v>223</v>
      </c>
      <c r="C152" s="68">
        <v>25.4</v>
      </c>
      <c r="D152" s="68">
        <v>13.4</v>
      </c>
      <c r="E152" s="68">
        <v>11.4</v>
      </c>
      <c r="F152" s="69"/>
      <c r="G152" s="69"/>
      <c r="H152" s="69"/>
      <c r="I152" s="69"/>
      <c r="J152" s="69"/>
      <c r="K152" s="69"/>
      <c r="L152" s="69">
        <v>25.4</v>
      </c>
      <c r="M152" s="69">
        <v>13.4</v>
      </c>
      <c r="N152" s="69">
        <v>11.4</v>
      </c>
      <c r="O152" s="69"/>
      <c r="P152" s="69"/>
      <c r="Q152" s="70"/>
      <c r="R152" s="70"/>
      <c r="S152" s="70"/>
      <c r="T152" s="71"/>
    </row>
    <row r="153" spans="2:20" hidden="1" outlineLevel="1">
      <c r="B153" s="67" t="s">
        <v>224</v>
      </c>
      <c r="C153" s="68">
        <v>13.2</v>
      </c>
      <c r="D153" s="68">
        <v>13.2</v>
      </c>
      <c r="E153" s="68">
        <v>13.2</v>
      </c>
      <c r="F153" s="69"/>
      <c r="G153" s="69"/>
      <c r="H153" s="69"/>
      <c r="I153" s="69"/>
      <c r="J153" s="69"/>
      <c r="K153" s="69"/>
      <c r="L153" s="69">
        <v>13.2</v>
      </c>
      <c r="M153" s="69">
        <v>13.2</v>
      </c>
      <c r="N153" s="69">
        <v>13.2</v>
      </c>
      <c r="O153" s="69"/>
      <c r="P153" s="69"/>
      <c r="Q153" s="70"/>
      <c r="R153" s="70"/>
      <c r="S153" s="70"/>
      <c r="T153" s="71"/>
    </row>
    <row r="154" spans="2:20" hidden="1" outlineLevel="1">
      <c r="B154" s="67" t="s">
        <v>225</v>
      </c>
      <c r="C154" s="68">
        <v>8.8000000000000007</v>
      </c>
      <c r="D154" s="68">
        <v>8.8000000000000007</v>
      </c>
      <c r="E154" s="68">
        <v>8.8000000000000007</v>
      </c>
      <c r="F154" s="69"/>
      <c r="G154" s="69"/>
      <c r="H154" s="69"/>
      <c r="I154" s="69"/>
      <c r="J154" s="69"/>
      <c r="K154" s="69"/>
      <c r="L154" s="69">
        <v>8.8000000000000007</v>
      </c>
      <c r="M154" s="69">
        <v>8.8000000000000007</v>
      </c>
      <c r="N154" s="69">
        <v>8.8000000000000007</v>
      </c>
      <c r="O154" s="69"/>
      <c r="P154" s="69"/>
      <c r="Q154" s="70"/>
      <c r="R154" s="70"/>
      <c r="S154" s="70"/>
      <c r="T154" s="71"/>
    </row>
    <row r="155" spans="2:20" hidden="1" outlineLevel="1">
      <c r="B155" s="67" t="s">
        <v>226</v>
      </c>
      <c r="C155" s="68">
        <v>11.6</v>
      </c>
      <c r="D155" s="68">
        <v>9.6</v>
      </c>
      <c r="E155" s="68">
        <v>8.4</v>
      </c>
      <c r="F155" s="69"/>
      <c r="G155" s="69"/>
      <c r="H155" s="69"/>
      <c r="I155" s="69"/>
      <c r="J155" s="69"/>
      <c r="K155" s="69"/>
      <c r="L155" s="69">
        <v>11.6</v>
      </c>
      <c r="M155" s="69">
        <v>9.6</v>
      </c>
      <c r="N155" s="69">
        <v>8.4</v>
      </c>
      <c r="O155" s="69"/>
      <c r="P155" s="69"/>
      <c r="Q155" s="70"/>
      <c r="R155" s="70"/>
      <c r="S155" s="70"/>
      <c r="T155" s="71"/>
    </row>
    <row r="156" spans="2:20" hidden="1" outlineLevel="1">
      <c r="B156" s="67" t="s">
        <v>227</v>
      </c>
      <c r="C156" s="68">
        <v>6.3</v>
      </c>
      <c r="D156" s="68">
        <v>6.3</v>
      </c>
      <c r="E156" s="68" t="s">
        <v>115</v>
      </c>
      <c r="F156" s="69"/>
      <c r="G156" s="69"/>
      <c r="H156" s="69"/>
      <c r="I156" s="69"/>
      <c r="J156" s="69"/>
      <c r="K156" s="69"/>
      <c r="L156" s="69">
        <v>6.3</v>
      </c>
      <c r="M156" s="69">
        <v>6.3</v>
      </c>
      <c r="N156" s="69" t="s">
        <v>115</v>
      </c>
      <c r="O156" s="69"/>
      <c r="P156" s="69"/>
      <c r="Q156" s="70"/>
      <c r="R156" s="70"/>
      <c r="S156" s="70"/>
      <c r="T156" s="71"/>
    </row>
    <row r="157" spans="2:20" hidden="1" outlineLevel="1">
      <c r="B157" s="67" t="s">
        <v>228</v>
      </c>
      <c r="C157" s="68">
        <v>9.3000000000000007</v>
      </c>
      <c r="D157" s="68">
        <v>3.5</v>
      </c>
      <c r="E157" s="68">
        <v>3.5</v>
      </c>
      <c r="F157" s="69"/>
      <c r="G157" s="69"/>
      <c r="H157" s="69"/>
      <c r="I157" s="69"/>
      <c r="J157" s="69"/>
      <c r="K157" s="69"/>
      <c r="L157" s="69">
        <v>9.3000000000000007</v>
      </c>
      <c r="M157" s="69">
        <v>3.5</v>
      </c>
      <c r="N157" s="69">
        <v>3.5</v>
      </c>
      <c r="O157" s="69"/>
      <c r="P157" s="69"/>
      <c r="Q157" s="70"/>
      <c r="R157" s="70"/>
      <c r="S157" s="70"/>
      <c r="T157" s="71"/>
    </row>
    <row r="158" spans="2:20" hidden="1" outlineLevel="1">
      <c r="B158" s="67" t="s">
        <v>229</v>
      </c>
      <c r="C158" s="68">
        <v>18.100000000000001</v>
      </c>
      <c r="D158" s="68">
        <v>5.3</v>
      </c>
      <c r="E158" s="68">
        <v>4.9000000000000004</v>
      </c>
      <c r="F158" s="69"/>
      <c r="G158" s="69"/>
      <c r="H158" s="69"/>
      <c r="I158" s="69"/>
      <c r="J158" s="69"/>
      <c r="K158" s="69"/>
      <c r="L158" s="69">
        <v>18.100000000000001</v>
      </c>
      <c r="M158" s="69">
        <v>5.3</v>
      </c>
      <c r="N158" s="69">
        <v>4.9000000000000004</v>
      </c>
      <c r="O158" s="69"/>
      <c r="P158" s="69"/>
      <c r="Q158" s="70"/>
      <c r="R158" s="70"/>
      <c r="S158" s="70"/>
      <c r="T158" s="71"/>
    </row>
    <row r="159" spans="2:20" hidden="1" outlineLevel="1">
      <c r="B159" s="67" t="s">
        <v>230</v>
      </c>
      <c r="C159" s="68">
        <v>28.3</v>
      </c>
      <c r="D159" s="68">
        <v>9.9</v>
      </c>
      <c r="E159" s="68">
        <v>9.9</v>
      </c>
      <c r="F159" s="69"/>
      <c r="G159" s="69"/>
      <c r="H159" s="69"/>
      <c r="I159" s="69"/>
      <c r="J159" s="69"/>
      <c r="K159" s="69"/>
      <c r="L159" s="69">
        <v>28.3</v>
      </c>
      <c r="M159" s="69">
        <v>9.9</v>
      </c>
      <c r="N159" s="69">
        <v>9.9</v>
      </c>
      <c r="O159" s="69"/>
      <c r="P159" s="69"/>
      <c r="Q159" s="70"/>
      <c r="R159" s="70"/>
      <c r="S159" s="70"/>
      <c r="T159" s="71"/>
    </row>
    <row r="160" spans="2:20" hidden="1" outlineLevel="1">
      <c r="B160" s="67" t="s">
        <v>231</v>
      </c>
      <c r="C160" s="68">
        <v>8.1999999999999993</v>
      </c>
      <c r="D160" s="68">
        <v>3.7</v>
      </c>
      <c r="E160" s="68">
        <v>3.7</v>
      </c>
      <c r="F160" s="69"/>
      <c r="G160" s="69"/>
      <c r="H160" s="69"/>
      <c r="I160" s="69"/>
      <c r="J160" s="69"/>
      <c r="K160" s="69"/>
      <c r="L160" s="69">
        <v>8.1999999999999993</v>
      </c>
      <c r="M160" s="69">
        <v>3.7</v>
      </c>
      <c r="N160" s="69">
        <v>3.7</v>
      </c>
      <c r="O160" s="69"/>
      <c r="P160" s="69"/>
      <c r="Q160" s="70"/>
      <c r="R160" s="70"/>
      <c r="S160" s="70"/>
      <c r="T160" s="71"/>
    </row>
    <row r="161" spans="2:20">
      <c r="B161" s="74" t="s">
        <v>232</v>
      </c>
      <c r="C161" s="75">
        <v>290.39999999999998</v>
      </c>
      <c r="D161" s="75">
        <v>155.80000000000001</v>
      </c>
      <c r="E161" s="75">
        <v>151</v>
      </c>
      <c r="F161" s="69"/>
      <c r="G161" s="69"/>
      <c r="H161" s="69"/>
      <c r="I161" s="69">
        <v>9.6</v>
      </c>
      <c r="J161" s="69">
        <v>9.6</v>
      </c>
      <c r="K161" s="69">
        <v>9.6</v>
      </c>
      <c r="L161" s="69">
        <f>SUM(L163:L175)</f>
        <v>280.80000000000007</v>
      </c>
      <c r="M161" s="69">
        <f t="shared" ref="M161:N161" si="17">SUM(M163:M175)</f>
        <v>146.19999999999999</v>
      </c>
      <c r="N161" s="69">
        <f t="shared" si="17"/>
        <v>141.4</v>
      </c>
      <c r="O161" s="69">
        <v>16.2</v>
      </c>
      <c r="P161" s="69">
        <v>5.6</v>
      </c>
      <c r="Q161" s="70">
        <v>4</v>
      </c>
      <c r="R161" s="70">
        <v>187</v>
      </c>
      <c r="S161" s="70">
        <v>2</v>
      </c>
      <c r="T161" s="71">
        <v>44.9</v>
      </c>
    </row>
    <row r="162" spans="2:20" hidden="1" collapsed="1">
      <c r="B162" s="67" t="s">
        <v>105</v>
      </c>
      <c r="C162" s="68"/>
      <c r="D162" s="68"/>
      <c r="E162" s="68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70"/>
      <c r="R162" s="70"/>
      <c r="S162" s="70"/>
      <c r="T162" s="71"/>
    </row>
    <row r="163" spans="2:20" hidden="1" outlineLevel="1">
      <c r="B163" s="67" t="s">
        <v>233</v>
      </c>
      <c r="C163" s="68">
        <v>126.7</v>
      </c>
      <c r="D163" s="68">
        <v>42.8</v>
      </c>
      <c r="E163" s="68">
        <v>42.8</v>
      </c>
      <c r="F163" s="69"/>
      <c r="G163" s="69"/>
      <c r="H163" s="69"/>
      <c r="I163" s="69"/>
      <c r="J163" s="69"/>
      <c r="K163" s="69"/>
      <c r="L163" s="69">
        <v>126.7</v>
      </c>
      <c r="M163" s="69">
        <v>42.8</v>
      </c>
      <c r="N163" s="69">
        <v>42.8</v>
      </c>
      <c r="O163" s="69"/>
      <c r="P163" s="69"/>
      <c r="Q163" s="70"/>
      <c r="R163" s="70"/>
      <c r="S163" s="70"/>
      <c r="T163" s="71"/>
    </row>
    <row r="164" spans="2:20" hidden="1" outlineLevel="1">
      <c r="B164" s="67" t="s">
        <v>234</v>
      </c>
      <c r="C164" s="68">
        <v>9.6</v>
      </c>
      <c r="D164" s="68">
        <v>9.6</v>
      </c>
      <c r="E164" s="68">
        <v>9.6</v>
      </c>
      <c r="F164" s="69"/>
      <c r="G164" s="69"/>
      <c r="H164" s="69"/>
      <c r="I164" s="69"/>
      <c r="J164" s="69"/>
      <c r="K164" s="69"/>
      <c r="L164" s="69">
        <v>9.6</v>
      </c>
      <c r="M164" s="69">
        <v>9.6</v>
      </c>
      <c r="N164" s="69">
        <v>9.6</v>
      </c>
      <c r="O164" s="69"/>
      <c r="P164" s="69"/>
      <c r="Q164" s="70"/>
      <c r="R164" s="70"/>
      <c r="S164" s="70"/>
      <c r="T164" s="71"/>
    </row>
    <row r="165" spans="2:20" hidden="1" outlineLevel="1">
      <c r="B165" s="67" t="s">
        <v>235</v>
      </c>
      <c r="C165" s="68">
        <v>4.4000000000000004</v>
      </c>
      <c r="D165" s="68">
        <v>4.4000000000000004</v>
      </c>
      <c r="E165" s="68" t="s">
        <v>115</v>
      </c>
      <c r="F165" s="69"/>
      <c r="G165" s="69"/>
      <c r="H165" s="69"/>
      <c r="I165" s="69"/>
      <c r="J165" s="69"/>
      <c r="K165" s="69"/>
      <c r="L165" s="69">
        <v>4.4000000000000004</v>
      </c>
      <c r="M165" s="69">
        <v>4.4000000000000004</v>
      </c>
      <c r="N165" s="69" t="s">
        <v>115</v>
      </c>
      <c r="O165" s="69"/>
      <c r="P165" s="69"/>
      <c r="Q165" s="70"/>
      <c r="R165" s="70"/>
      <c r="S165" s="70"/>
      <c r="T165" s="71"/>
    </row>
    <row r="166" spans="2:20" hidden="1" outlineLevel="1">
      <c r="B166" s="67" t="s">
        <v>236</v>
      </c>
      <c r="C166" s="68">
        <v>5.9</v>
      </c>
      <c r="D166" s="68">
        <v>5.9</v>
      </c>
      <c r="E166" s="68">
        <v>5.9</v>
      </c>
      <c r="F166" s="69"/>
      <c r="G166" s="69"/>
      <c r="H166" s="69"/>
      <c r="I166" s="69"/>
      <c r="J166" s="69"/>
      <c r="K166" s="69"/>
      <c r="L166" s="69">
        <v>5.9</v>
      </c>
      <c r="M166" s="69">
        <v>5.9</v>
      </c>
      <c r="N166" s="69">
        <v>5.9</v>
      </c>
      <c r="O166" s="69"/>
      <c r="P166" s="69"/>
      <c r="Q166" s="70"/>
      <c r="R166" s="70"/>
      <c r="S166" s="70"/>
      <c r="T166" s="71"/>
    </row>
    <row r="167" spans="2:20" hidden="1" outlineLevel="1">
      <c r="B167" s="67" t="s">
        <v>237</v>
      </c>
      <c r="C167" s="68">
        <v>7.2</v>
      </c>
      <c r="D167" s="68">
        <v>6.9</v>
      </c>
      <c r="E167" s="68">
        <v>6.9</v>
      </c>
      <c r="F167" s="69"/>
      <c r="G167" s="69"/>
      <c r="H167" s="69"/>
      <c r="I167" s="69"/>
      <c r="J167" s="69"/>
      <c r="K167" s="69"/>
      <c r="L167" s="69">
        <v>7.2</v>
      </c>
      <c r="M167" s="69">
        <v>6.9</v>
      </c>
      <c r="N167" s="69">
        <v>6.9</v>
      </c>
      <c r="O167" s="69"/>
      <c r="P167" s="69"/>
      <c r="Q167" s="70"/>
      <c r="R167" s="70"/>
      <c r="S167" s="70"/>
      <c r="T167" s="71"/>
    </row>
    <row r="168" spans="2:20" hidden="1" outlineLevel="1">
      <c r="B168" s="67" t="s">
        <v>238</v>
      </c>
      <c r="C168" s="68">
        <v>16.3</v>
      </c>
      <c r="D168" s="68">
        <v>16.3</v>
      </c>
      <c r="E168" s="68">
        <v>16.3</v>
      </c>
      <c r="F168" s="69"/>
      <c r="G168" s="69"/>
      <c r="H168" s="69"/>
      <c r="I168" s="69"/>
      <c r="J168" s="69"/>
      <c r="K168" s="69"/>
      <c r="L168" s="69">
        <v>16.3</v>
      </c>
      <c r="M168" s="69">
        <v>16.3</v>
      </c>
      <c r="N168" s="69">
        <v>16.3</v>
      </c>
      <c r="O168" s="69"/>
      <c r="P168" s="69"/>
      <c r="Q168" s="70"/>
      <c r="R168" s="70"/>
      <c r="S168" s="70"/>
      <c r="T168" s="71"/>
    </row>
    <row r="169" spans="2:20" hidden="1" outlineLevel="1">
      <c r="B169" s="67" t="s">
        <v>220</v>
      </c>
      <c r="C169" s="68">
        <v>19.8</v>
      </c>
      <c r="D169" s="68">
        <v>6.3</v>
      </c>
      <c r="E169" s="68">
        <v>6.3</v>
      </c>
      <c r="F169" s="69"/>
      <c r="G169" s="69"/>
      <c r="H169" s="69"/>
      <c r="I169" s="69"/>
      <c r="J169" s="69"/>
      <c r="K169" s="69"/>
      <c r="L169" s="69">
        <v>19.8</v>
      </c>
      <c r="M169" s="69">
        <v>6.3</v>
      </c>
      <c r="N169" s="69">
        <v>6.3</v>
      </c>
      <c r="O169" s="69"/>
      <c r="P169" s="69"/>
      <c r="Q169" s="70"/>
      <c r="R169" s="70"/>
      <c r="S169" s="70"/>
      <c r="T169" s="71"/>
    </row>
    <row r="170" spans="2:20" hidden="1" outlineLevel="1">
      <c r="B170" s="67" t="s">
        <v>239</v>
      </c>
      <c r="C170" s="68">
        <v>28.5</v>
      </c>
      <c r="D170" s="68">
        <v>6.3</v>
      </c>
      <c r="E170" s="68">
        <v>6.3</v>
      </c>
      <c r="F170" s="69"/>
      <c r="G170" s="69"/>
      <c r="H170" s="69"/>
      <c r="I170" s="69"/>
      <c r="J170" s="69"/>
      <c r="K170" s="69"/>
      <c r="L170" s="69">
        <v>28.5</v>
      </c>
      <c r="M170" s="69">
        <v>6.3</v>
      </c>
      <c r="N170" s="69">
        <v>6.3</v>
      </c>
      <c r="O170" s="69"/>
      <c r="P170" s="69"/>
      <c r="Q170" s="70"/>
      <c r="R170" s="70"/>
      <c r="S170" s="70"/>
      <c r="T170" s="71"/>
    </row>
    <row r="171" spans="2:20" hidden="1" outlineLevel="1">
      <c r="B171" s="67" t="s">
        <v>240</v>
      </c>
      <c r="C171" s="68">
        <v>14</v>
      </c>
      <c r="D171" s="68">
        <v>11.3</v>
      </c>
      <c r="E171" s="68">
        <v>11.3</v>
      </c>
      <c r="F171" s="69"/>
      <c r="G171" s="69"/>
      <c r="H171" s="69"/>
      <c r="I171" s="69"/>
      <c r="J171" s="69"/>
      <c r="K171" s="69"/>
      <c r="L171" s="69">
        <v>14</v>
      </c>
      <c r="M171" s="69">
        <v>11.3</v>
      </c>
      <c r="N171" s="69">
        <v>11.3</v>
      </c>
      <c r="O171" s="69"/>
      <c r="P171" s="69"/>
      <c r="Q171" s="70"/>
      <c r="R171" s="70"/>
      <c r="S171" s="70"/>
      <c r="T171" s="71"/>
    </row>
    <row r="172" spans="2:20" hidden="1" outlineLevel="1">
      <c r="B172" s="67" t="s">
        <v>241</v>
      </c>
      <c r="C172" s="68">
        <v>11.5</v>
      </c>
      <c r="D172" s="68">
        <v>11.5</v>
      </c>
      <c r="E172" s="68">
        <v>11.5</v>
      </c>
      <c r="F172" s="69"/>
      <c r="G172" s="69"/>
      <c r="H172" s="69"/>
      <c r="I172" s="69"/>
      <c r="J172" s="69"/>
      <c r="K172" s="69"/>
      <c r="L172" s="69">
        <v>11.5</v>
      </c>
      <c r="M172" s="69">
        <v>11.5</v>
      </c>
      <c r="N172" s="69">
        <v>11.5</v>
      </c>
      <c r="O172" s="69"/>
      <c r="P172" s="69"/>
      <c r="Q172" s="70"/>
      <c r="R172" s="70"/>
      <c r="S172" s="70"/>
      <c r="T172" s="71"/>
    </row>
    <row r="173" spans="2:20" hidden="1" outlineLevel="1">
      <c r="B173" s="67" t="s">
        <v>242</v>
      </c>
      <c r="C173" s="68">
        <v>20.6</v>
      </c>
      <c r="D173" s="68">
        <v>20.6</v>
      </c>
      <c r="E173" s="68">
        <v>20.6</v>
      </c>
      <c r="F173" s="69"/>
      <c r="G173" s="69"/>
      <c r="H173" s="69"/>
      <c r="I173" s="69"/>
      <c r="J173" s="69"/>
      <c r="K173" s="69"/>
      <c r="L173" s="69">
        <v>20.6</v>
      </c>
      <c r="M173" s="69">
        <v>20.6</v>
      </c>
      <c r="N173" s="69">
        <v>20.6</v>
      </c>
      <c r="O173" s="69"/>
      <c r="P173" s="69"/>
      <c r="Q173" s="70"/>
      <c r="R173" s="70"/>
      <c r="S173" s="70"/>
      <c r="T173" s="71"/>
    </row>
    <row r="174" spans="2:20" hidden="1" outlineLevel="1">
      <c r="B174" s="67" t="s">
        <v>134</v>
      </c>
      <c r="C174" s="68">
        <v>15.5</v>
      </c>
      <c r="D174" s="68">
        <v>3.5</v>
      </c>
      <c r="E174" s="68">
        <v>3.5</v>
      </c>
      <c r="F174" s="69"/>
      <c r="G174" s="69"/>
      <c r="H174" s="69"/>
      <c r="I174" s="69"/>
      <c r="J174" s="69"/>
      <c r="K174" s="69"/>
      <c r="L174" s="69">
        <v>15.5</v>
      </c>
      <c r="M174" s="69">
        <v>3.5</v>
      </c>
      <c r="N174" s="69">
        <v>3.5</v>
      </c>
      <c r="O174" s="69"/>
      <c r="P174" s="69"/>
      <c r="Q174" s="70"/>
      <c r="R174" s="70"/>
      <c r="S174" s="70"/>
      <c r="T174" s="71"/>
    </row>
    <row r="175" spans="2:20" hidden="1" outlineLevel="1">
      <c r="B175" s="67" t="s">
        <v>243</v>
      </c>
      <c r="C175" s="68">
        <v>0.8</v>
      </c>
      <c r="D175" s="68">
        <v>0.8</v>
      </c>
      <c r="E175" s="68">
        <v>0.4</v>
      </c>
      <c r="F175" s="69"/>
      <c r="G175" s="69"/>
      <c r="H175" s="69"/>
      <c r="I175" s="69"/>
      <c r="J175" s="69"/>
      <c r="K175" s="69"/>
      <c r="L175" s="69">
        <v>0.8</v>
      </c>
      <c r="M175" s="69">
        <v>0.8</v>
      </c>
      <c r="N175" s="69">
        <v>0.4</v>
      </c>
      <c r="O175" s="69"/>
      <c r="P175" s="69"/>
      <c r="Q175" s="70"/>
      <c r="R175" s="70"/>
      <c r="S175" s="70"/>
      <c r="T175" s="71"/>
    </row>
    <row r="176" spans="2:20" hidden="1">
      <c r="B176" s="76" t="s">
        <v>244</v>
      </c>
      <c r="C176" s="77">
        <v>9.6</v>
      </c>
      <c r="D176" s="77">
        <v>9.6</v>
      </c>
      <c r="E176" s="77">
        <v>9.6</v>
      </c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70"/>
      <c r="R176" s="70"/>
      <c r="S176" s="70"/>
      <c r="T176" s="71"/>
    </row>
    <row r="177" spans="2:20">
      <c r="B177" s="74" t="s">
        <v>245</v>
      </c>
      <c r="C177" s="75">
        <v>382.3</v>
      </c>
      <c r="D177" s="75">
        <v>277.8</v>
      </c>
      <c r="E177" s="75">
        <v>137.80000000000001</v>
      </c>
      <c r="F177" s="69"/>
      <c r="G177" s="69"/>
      <c r="H177" s="69"/>
      <c r="I177" s="69">
        <v>5.2</v>
      </c>
      <c r="J177" s="69">
        <v>5.2</v>
      </c>
      <c r="K177" s="69">
        <v>5.2</v>
      </c>
      <c r="L177" s="69">
        <f>SUM(L179:L197)</f>
        <v>377.1</v>
      </c>
      <c r="M177" s="69">
        <f t="shared" ref="M177:N177" si="18">SUM(M179:M197)</f>
        <v>272.59999999999991</v>
      </c>
      <c r="N177" s="69">
        <f t="shared" si="18"/>
        <v>132.60000000000002</v>
      </c>
      <c r="O177" s="69">
        <v>71.3</v>
      </c>
      <c r="P177" s="69">
        <v>18.899999999999999</v>
      </c>
      <c r="Q177" s="70">
        <v>17</v>
      </c>
      <c r="R177" s="70">
        <v>513.79999999999995</v>
      </c>
      <c r="S177" s="70">
        <v>0</v>
      </c>
      <c r="T177" s="71">
        <v>0</v>
      </c>
    </row>
    <row r="178" spans="2:20" hidden="1" collapsed="1">
      <c r="B178" s="67" t="s">
        <v>105</v>
      </c>
      <c r="C178" s="68"/>
      <c r="D178" s="68"/>
      <c r="E178" s="68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70"/>
      <c r="R178" s="70"/>
      <c r="S178" s="70"/>
      <c r="T178" s="71"/>
    </row>
    <row r="179" spans="2:20" hidden="1" outlineLevel="1">
      <c r="B179" s="67" t="s">
        <v>246</v>
      </c>
      <c r="C179" s="68">
        <v>70</v>
      </c>
      <c r="D179" s="68">
        <v>70</v>
      </c>
      <c r="E179" s="68">
        <v>27.1</v>
      </c>
      <c r="F179" s="69"/>
      <c r="G179" s="69"/>
      <c r="H179" s="69"/>
      <c r="I179" s="69"/>
      <c r="J179" s="69"/>
      <c r="K179" s="69"/>
      <c r="L179" s="69">
        <v>70</v>
      </c>
      <c r="M179" s="69">
        <v>70</v>
      </c>
      <c r="N179" s="69">
        <v>27.1</v>
      </c>
      <c r="O179" s="69"/>
      <c r="P179" s="69"/>
      <c r="Q179" s="70"/>
      <c r="R179" s="70"/>
      <c r="S179" s="70"/>
      <c r="T179" s="71"/>
    </row>
    <row r="180" spans="2:20" hidden="1" outlineLevel="1">
      <c r="B180" s="67" t="s">
        <v>247</v>
      </c>
      <c r="C180" s="68">
        <v>21</v>
      </c>
      <c r="D180" s="68">
        <v>14</v>
      </c>
      <c r="E180" s="68">
        <v>14</v>
      </c>
      <c r="F180" s="69"/>
      <c r="G180" s="69"/>
      <c r="H180" s="69"/>
      <c r="I180" s="69"/>
      <c r="J180" s="69"/>
      <c r="K180" s="69"/>
      <c r="L180" s="69">
        <v>21</v>
      </c>
      <c r="M180" s="69">
        <v>14</v>
      </c>
      <c r="N180" s="69">
        <v>14</v>
      </c>
      <c r="O180" s="69"/>
      <c r="P180" s="69"/>
      <c r="Q180" s="70"/>
      <c r="R180" s="70"/>
      <c r="S180" s="70"/>
      <c r="T180" s="71"/>
    </row>
    <row r="181" spans="2:20" hidden="1" outlineLevel="1">
      <c r="B181" s="67" t="s">
        <v>248</v>
      </c>
      <c r="C181" s="68">
        <v>17.600000000000001</v>
      </c>
      <c r="D181" s="68">
        <v>7.6</v>
      </c>
      <c r="E181" s="68">
        <v>5</v>
      </c>
      <c r="F181" s="69"/>
      <c r="G181" s="69"/>
      <c r="H181" s="69"/>
      <c r="I181" s="69"/>
      <c r="J181" s="69"/>
      <c r="K181" s="69"/>
      <c r="L181" s="69">
        <v>17.600000000000001</v>
      </c>
      <c r="M181" s="69">
        <v>7.6</v>
      </c>
      <c r="N181" s="69">
        <v>5</v>
      </c>
      <c r="O181" s="69"/>
      <c r="P181" s="69"/>
      <c r="Q181" s="70"/>
      <c r="R181" s="70"/>
      <c r="S181" s="70"/>
      <c r="T181" s="71"/>
    </row>
    <row r="182" spans="2:20" hidden="1" outlineLevel="1">
      <c r="B182" s="67" t="s">
        <v>210</v>
      </c>
      <c r="C182" s="68">
        <v>28</v>
      </c>
      <c r="D182" s="68">
        <v>27.8</v>
      </c>
      <c r="E182" s="68">
        <v>0.2</v>
      </c>
      <c r="F182" s="69"/>
      <c r="G182" s="69"/>
      <c r="H182" s="69"/>
      <c r="I182" s="69"/>
      <c r="J182" s="69"/>
      <c r="K182" s="69"/>
      <c r="L182" s="69">
        <v>28</v>
      </c>
      <c r="M182" s="69">
        <v>27.8</v>
      </c>
      <c r="N182" s="69">
        <v>0.2</v>
      </c>
      <c r="O182" s="69"/>
      <c r="P182" s="69"/>
      <c r="Q182" s="70"/>
      <c r="R182" s="70"/>
      <c r="S182" s="70"/>
      <c r="T182" s="71"/>
    </row>
    <row r="183" spans="2:20" hidden="1" outlineLevel="1">
      <c r="B183" s="67" t="s">
        <v>249</v>
      </c>
      <c r="C183" s="68">
        <v>16.899999999999999</v>
      </c>
      <c r="D183" s="68">
        <v>8.4</v>
      </c>
      <c r="E183" s="68">
        <v>3.4</v>
      </c>
      <c r="F183" s="69"/>
      <c r="G183" s="69"/>
      <c r="H183" s="69"/>
      <c r="I183" s="69"/>
      <c r="J183" s="69"/>
      <c r="K183" s="69"/>
      <c r="L183" s="69">
        <v>16.899999999999999</v>
      </c>
      <c r="M183" s="69">
        <v>8.4</v>
      </c>
      <c r="N183" s="69">
        <v>3.4</v>
      </c>
      <c r="O183" s="69"/>
      <c r="P183" s="69"/>
      <c r="Q183" s="70"/>
      <c r="R183" s="70"/>
      <c r="S183" s="70"/>
      <c r="T183" s="71"/>
    </row>
    <row r="184" spans="2:20" hidden="1" outlineLevel="1">
      <c r="B184" s="67" t="s">
        <v>250</v>
      </c>
      <c r="C184" s="68">
        <v>15.3</v>
      </c>
      <c r="D184" s="68">
        <v>15.3</v>
      </c>
      <c r="E184" s="68">
        <v>2.2999999999999998</v>
      </c>
      <c r="F184" s="69"/>
      <c r="G184" s="69"/>
      <c r="H184" s="69"/>
      <c r="I184" s="69"/>
      <c r="J184" s="69"/>
      <c r="K184" s="69"/>
      <c r="L184" s="69">
        <v>15.3</v>
      </c>
      <c r="M184" s="69">
        <v>15.3</v>
      </c>
      <c r="N184" s="69">
        <v>2.2999999999999998</v>
      </c>
      <c r="O184" s="69"/>
      <c r="P184" s="69"/>
      <c r="Q184" s="70"/>
      <c r="R184" s="70"/>
      <c r="S184" s="70"/>
      <c r="T184" s="71"/>
    </row>
    <row r="185" spans="2:20" hidden="1" outlineLevel="1">
      <c r="B185" s="67" t="s">
        <v>251</v>
      </c>
      <c r="C185" s="68">
        <v>21.7</v>
      </c>
      <c r="D185" s="68">
        <v>13</v>
      </c>
      <c r="E185" s="68">
        <v>12.8</v>
      </c>
      <c r="F185" s="69"/>
      <c r="G185" s="69"/>
      <c r="H185" s="69"/>
      <c r="I185" s="69"/>
      <c r="J185" s="69"/>
      <c r="K185" s="69"/>
      <c r="L185" s="69">
        <v>21.7</v>
      </c>
      <c r="M185" s="69">
        <v>13</v>
      </c>
      <c r="N185" s="69">
        <v>12.8</v>
      </c>
      <c r="O185" s="69"/>
      <c r="P185" s="69"/>
      <c r="Q185" s="70"/>
      <c r="R185" s="70"/>
      <c r="S185" s="70"/>
      <c r="T185" s="71"/>
    </row>
    <row r="186" spans="2:20" hidden="1" outlineLevel="1">
      <c r="B186" s="67" t="s">
        <v>252</v>
      </c>
      <c r="C186" s="68">
        <v>27.8</v>
      </c>
      <c r="D186" s="68">
        <v>9.6999999999999993</v>
      </c>
      <c r="E186" s="68" t="s">
        <v>115</v>
      </c>
      <c r="F186" s="69"/>
      <c r="G186" s="69"/>
      <c r="H186" s="69"/>
      <c r="I186" s="69"/>
      <c r="J186" s="69"/>
      <c r="K186" s="69"/>
      <c r="L186" s="69">
        <v>27.8</v>
      </c>
      <c r="M186" s="69">
        <v>9.6999999999999993</v>
      </c>
      <c r="N186" s="69" t="s">
        <v>115</v>
      </c>
      <c r="O186" s="69"/>
      <c r="P186" s="69"/>
      <c r="Q186" s="70"/>
      <c r="R186" s="70"/>
      <c r="S186" s="70"/>
      <c r="T186" s="71"/>
    </row>
    <row r="187" spans="2:20" hidden="1" outlineLevel="1">
      <c r="B187" s="67" t="s">
        <v>253</v>
      </c>
      <c r="C187" s="68">
        <v>24</v>
      </c>
      <c r="D187" s="68">
        <v>24</v>
      </c>
      <c r="E187" s="68">
        <v>10.199999999999999</v>
      </c>
      <c r="F187" s="69"/>
      <c r="G187" s="69"/>
      <c r="H187" s="69"/>
      <c r="I187" s="69"/>
      <c r="J187" s="69"/>
      <c r="K187" s="69"/>
      <c r="L187" s="69">
        <v>24</v>
      </c>
      <c r="M187" s="69">
        <v>24</v>
      </c>
      <c r="N187" s="69">
        <v>10.199999999999999</v>
      </c>
      <c r="O187" s="69"/>
      <c r="P187" s="69"/>
      <c r="Q187" s="70"/>
      <c r="R187" s="70"/>
      <c r="S187" s="70"/>
      <c r="T187" s="71"/>
    </row>
    <row r="188" spans="2:20" hidden="1" outlineLevel="1">
      <c r="B188" s="67" t="s">
        <v>214</v>
      </c>
      <c r="C188" s="68">
        <v>12.9</v>
      </c>
      <c r="D188" s="68">
        <v>12.9</v>
      </c>
      <c r="E188" s="68">
        <v>4.5</v>
      </c>
      <c r="F188" s="69"/>
      <c r="G188" s="69"/>
      <c r="H188" s="69"/>
      <c r="I188" s="69"/>
      <c r="J188" s="69"/>
      <c r="K188" s="69"/>
      <c r="L188" s="69">
        <v>12.9</v>
      </c>
      <c r="M188" s="69">
        <v>12.9</v>
      </c>
      <c r="N188" s="69">
        <v>4.5</v>
      </c>
      <c r="O188" s="69"/>
      <c r="P188" s="69"/>
      <c r="Q188" s="70"/>
      <c r="R188" s="70"/>
      <c r="S188" s="70"/>
      <c r="T188" s="71"/>
    </row>
    <row r="189" spans="2:20" hidden="1" outlineLevel="1">
      <c r="B189" s="67" t="s">
        <v>254</v>
      </c>
      <c r="C189" s="68">
        <v>8.6999999999999993</v>
      </c>
      <c r="D189" s="68">
        <v>8.6999999999999993</v>
      </c>
      <c r="E189" s="68">
        <v>2.4</v>
      </c>
      <c r="F189" s="69"/>
      <c r="G189" s="69"/>
      <c r="H189" s="69"/>
      <c r="I189" s="69"/>
      <c r="J189" s="69"/>
      <c r="K189" s="69"/>
      <c r="L189" s="69">
        <v>8.6999999999999993</v>
      </c>
      <c r="M189" s="69">
        <v>8.6999999999999993</v>
      </c>
      <c r="N189" s="69">
        <v>2.4</v>
      </c>
      <c r="O189" s="69"/>
      <c r="P189" s="69"/>
      <c r="Q189" s="70"/>
      <c r="R189" s="70"/>
      <c r="S189" s="70"/>
      <c r="T189" s="71"/>
    </row>
    <row r="190" spans="2:20" hidden="1" outlineLevel="1">
      <c r="B190" s="67" t="s">
        <v>255</v>
      </c>
      <c r="C190" s="68">
        <v>18.600000000000001</v>
      </c>
      <c r="D190" s="68">
        <v>1.2</v>
      </c>
      <c r="E190" s="68">
        <v>1.2</v>
      </c>
      <c r="F190" s="69"/>
      <c r="G190" s="69"/>
      <c r="H190" s="69"/>
      <c r="I190" s="69"/>
      <c r="J190" s="69"/>
      <c r="K190" s="69"/>
      <c r="L190" s="69">
        <v>18.600000000000001</v>
      </c>
      <c r="M190" s="69">
        <v>1.2</v>
      </c>
      <c r="N190" s="69">
        <v>1.2</v>
      </c>
      <c r="O190" s="69"/>
      <c r="P190" s="69"/>
      <c r="Q190" s="70"/>
      <c r="R190" s="70"/>
      <c r="S190" s="70"/>
      <c r="T190" s="71"/>
    </row>
    <row r="191" spans="2:20" hidden="1" outlineLevel="1">
      <c r="B191" s="67" t="s">
        <v>256</v>
      </c>
      <c r="C191" s="68">
        <v>16.2</v>
      </c>
      <c r="D191" s="68">
        <v>9.1999999999999993</v>
      </c>
      <c r="E191" s="68">
        <v>6.9</v>
      </c>
      <c r="F191" s="69"/>
      <c r="G191" s="69"/>
      <c r="H191" s="69"/>
      <c r="I191" s="69"/>
      <c r="J191" s="69"/>
      <c r="K191" s="69"/>
      <c r="L191" s="69">
        <v>16.2</v>
      </c>
      <c r="M191" s="69">
        <v>9.1999999999999993</v>
      </c>
      <c r="N191" s="69">
        <v>6.9</v>
      </c>
      <c r="O191" s="69"/>
      <c r="P191" s="69"/>
      <c r="Q191" s="70"/>
      <c r="R191" s="70"/>
      <c r="S191" s="70"/>
      <c r="T191" s="71"/>
    </row>
    <row r="192" spans="2:20" hidden="1" outlineLevel="1">
      <c r="B192" s="67" t="s">
        <v>257</v>
      </c>
      <c r="C192" s="68">
        <v>16</v>
      </c>
      <c r="D192" s="68">
        <v>11</v>
      </c>
      <c r="E192" s="68">
        <v>9.3000000000000007</v>
      </c>
      <c r="F192" s="69"/>
      <c r="G192" s="69"/>
      <c r="H192" s="69"/>
      <c r="I192" s="69"/>
      <c r="J192" s="69"/>
      <c r="K192" s="69"/>
      <c r="L192" s="69">
        <v>16</v>
      </c>
      <c r="M192" s="69">
        <v>11</v>
      </c>
      <c r="N192" s="69">
        <v>9.3000000000000007</v>
      </c>
      <c r="O192" s="69"/>
      <c r="P192" s="69"/>
      <c r="Q192" s="70"/>
      <c r="R192" s="70"/>
      <c r="S192" s="70"/>
      <c r="T192" s="71"/>
    </row>
    <row r="193" spans="2:20" hidden="1" outlineLevel="1">
      <c r="B193" s="67" t="s">
        <v>199</v>
      </c>
      <c r="C193" s="68">
        <v>18.8</v>
      </c>
      <c r="D193" s="68">
        <v>10.7</v>
      </c>
      <c r="E193" s="68">
        <v>10.7</v>
      </c>
      <c r="F193" s="69"/>
      <c r="G193" s="69"/>
      <c r="H193" s="69"/>
      <c r="I193" s="69"/>
      <c r="J193" s="69"/>
      <c r="K193" s="69"/>
      <c r="L193" s="69">
        <v>18.8</v>
      </c>
      <c r="M193" s="69">
        <v>10.7</v>
      </c>
      <c r="N193" s="69">
        <v>10.7</v>
      </c>
      <c r="O193" s="69"/>
      <c r="P193" s="69"/>
      <c r="Q193" s="70"/>
      <c r="R193" s="70"/>
      <c r="S193" s="70"/>
      <c r="T193" s="71"/>
    </row>
    <row r="194" spans="2:20" hidden="1" outlineLevel="1">
      <c r="B194" s="67" t="s">
        <v>200</v>
      </c>
      <c r="C194" s="68">
        <v>15.4</v>
      </c>
      <c r="D194" s="68">
        <v>8.6999999999999993</v>
      </c>
      <c r="E194" s="68">
        <v>6.7</v>
      </c>
      <c r="F194" s="69"/>
      <c r="G194" s="69"/>
      <c r="H194" s="69"/>
      <c r="I194" s="69"/>
      <c r="J194" s="69"/>
      <c r="K194" s="69"/>
      <c r="L194" s="69">
        <v>15.4</v>
      </c>
      <c r="M194" s="69">
        <v>8.6999999999999993</v>
      </c>
      <c r="N194" s="69">
        <v>6.7</v>
      </c>
      <c r="O194" s="69"/>
      <c r="P194" s="69"/>
      <c r="Q194" s="70"/>
      <c r="R194" s="70"/>
      <c r="S194" s="70"/>
      <c r="T194" s="71"/>
    </row>
    <row r="195" spans="2:20" hidden="1" outlineLevel="1">
      <c r="B195" s="67" t="s">
        <v>258</v>
      </c>
      <c r="C195" s="68">
        <v>8.5</v>
      </c>
      <c r="D195" s="68">
        <v>6.5</v>
      </c>
      <c r="E195" s="68">
        <v>6.5</v>
      </c>
      <c r="F195" s="69"/>
      <c r="G195" s="69"/>
      <c r="H195" s="69"/>
      <c r="I195" s="69"/>
      <c r="J195" s="69"/>
      <c r="K195" s="69"/>
      <c r="L195" s="69">
        <v>8.5</v>
      </c>
      <c r="M195" s="69">
        <v>6.5</v>
      </c>
      <c r="N195" s="69">
        <v>6.5</v>
      </c>
      <c r="O195" s="69"/>
      <c r="P195" s="69"/>
      <c r="Q195" s="70"/>
      <c r="R195" s="70"/>
      <c r="S195" s="70"/>
      <c r="T195" s="71"/>
    </row>
    <row r="196" spans="2:20" hidden="1" outlineLevel="1">
      <c r="B196" s="67" t="s">
        <v>259</v>
      </c>
      <c r="C196" s="68">
        <v>12.4</v>
      </c>
      <c r="D196" s="68">
        <v>12.4</v>
      </c>
      <c r="E196" s="68">
        <v>7.9</v>
      </c>
      <c r="F196" s="69"/>
      <c r="G196" s="69"/>
      <c r="H196" s="69"/>
      <c r="I196" s="69"/>
      <c r="J196" s="69"/>
      <c r="K196" s="69"/>
      <c r="L196" s="69">
        <v>12.4</v>
      </c>
      <c r="M196" s="69">
        <v>12.4</v>
      </c>
      <c r="N196" s="69">
        <v>7.9</v>
      </c>
      <c r="O196" s="69"/>
      <c r="P196" s="69"/>
      <c r="Q196" s="70"/>
      <c r="R196" s="70"/>
      <c r="S196" s="70"/>
      <c r="T196" s="71"/>
    </row>
    <row r="197" spans="2:20" hidden="1" outlineLevel="1">
      <c r="B197" s="67" t="s">
        <v>260</v>
      </c>
      <c r="C197" s="68">
        <v>7.3</v>
      </c>
      <c r="D197" s="68">
        <v>1.5</v>
      </c>
      <c r="E197" s="68">
        <v>1.5</v>
      </c>
      <c r="F197" s="69"/>
      <c r="G197" s="69"/>
      <c r="H197" s="69"/>
      <c r="I197" s="69"/>
      <c r="J197" s="69"/>
      <c r="K197" s="69"/>
      <c r="L197" s="69">
        <v>7.3</v>
      </c>
      <c r="M197" s="69">
        <v>1.5</v>
      </c>
      <c r="N197" s="69">
        <v>1.5</v>
      </c>
      <c r="O197" s="69"/>
      <c r="P197" s="69"/>
      <c r="Q197" s="70"/>
      <c r="R197" s="70"/>
      <c r="S197" s="70"/>
      <c r="T197" s="71"/>
    </row>
    <row r="198" spans="2:20" hidden="1">
      <c r="B198" s="76" t="s">
        <v>261</v>
      </c>
      <c r="C198" s="77">
        <v>5.2</v>
      </c>
      <c r="D198" s="77">
        <v>5.2</v>
      </c>
      <c r="E198" s="77">
        <v>5.2</v>
      </c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70"/>
      <c r="R198" s="70"/>
      <c r="S198" s="70"/>
      <c r="T198" s="71"/>
    </row>
    <row r="199" spans="2:20">
      <c r="B199" s="74" t="s">
        <v>262</v>
      </c>
      <c r="C199" s="75">
        <v>232</v>
      </c>
      <c r="D199" s="75">
        <v>84.6</v>
      </c>
      <c r="E199" s="75">
        <v>84.6</v>
      </c>
      <c r="F199" s="69"/>
      <c r="G199" s="69"/>
      <c r="H199" s="69"/>
      <c r="I199" s="69"/>
      <c r="J199" s="69"/>
      <c r="K199" s="69"/>
      <c r="L199" s="69">
        <f>SUM(L201:L211)</f>
        <v>232.00000000000003</v>
      </c>
      <c r="M199" s="69">
        <f t="shared" ref="M199:N199" si="19">SUM(M201:M211)</f>
        <v>84.6</v>
      </c>
      <c r="N199" s="69">
        <f t="shared" si="19"/>
        <v>84.6</v>
      </c>
      <c r="O199" s="69">
        <v>0</v>
      </c>
      <c r="P199" s="69">
        <v>0</v>
      </c>
      <c r="Q199" s="70">
        <v>9</v>
      </c>
      <c r="R199" s="70">
        <v>249</v>
      </c>
      <c r="S199" s="70">
        <v>8</v>
      </c>
      <c r="T199" s="71">
        <v>56</v>
      </c>
    </row>
    <row r="200" spans="2:20" hidden="1" collapsed="1">
      <c r="B200" s="67" t="s">
        <v>105</v>
      </c>
      <c r="C200" s="68"/>
      <c r="D200" s="68"/>
      <c r="E200" s="68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70"/>
      <c r="R200" s="70"/>
      <c r="S200" s="70"/>
      <c r="T200" s="71"/>
    </row>
    <row r="201" spans="2:20" hidden="1" outlineLevel="1">
      <c r="B201" s="67" t="s">
        <v>125</v>
      </c>
      <c r="C201" s="68">
        <v>5</v>
      </c>
      <c r="D201" s="68">
        <v>5</v>
      </c>
      <c r="E201" s="68">
        <v>5</v>
      </c>
      <c r="F201" s="69"/>
      <c r="G201" s="69"/>
      <c r="H201" s="69"/>
      <c r="I201" s="69"/>
      <c r="J201" s="69"/>
      <c r="K201" s="69"/>
      <c r="L201" s="69">
        <v>5</v>
      </c>
      <c r="M201" s="69">
        <v>5</v>
      </c>
      <c r="N201" s="69">
        <v>5</v>
      </c>
      <c r="O201" s="69"/>
      <c r="P201" s="69"/>
      <c r="Q201" s="70"/>
      <c r="R201" s="70"/>
      <c r="S201" s="70"/>
      <c r="T201" s="71"/>
    </row>
    <row r="202" spans="2:20" hidden="1" outlineLevel="1">
      <c r="B202" s="67" t="s">
        <v>263</v>
      </c>
      <c r="C202" s="68">
        <v>39.5</v>
      </c>
      <c r="D202" s="68">
        <v>5</v>
      </c>
      <c r="E202" s="68">
        <v>5</v>
      </c>
      <c r="F202" s="69"/>
      <c r="G202" s="69"/>
      <c r="H202" s="69"/>
      <c r="I202" s="69"/>
      <c r="J202" s="69"/>
      <c r="K202" s="69"/>
      <c r="L202" s="69">
        <v>39.5</v>
      </c>
      <c r="M202" s="69">
        <v>5</v>
      </c>
      <c r="N202" s="69">
        <v>5</v>
      </c>
      <c r="O202" s="69"/>
      <c r="P202" s="69"/>
      <c r="Q202" s="70"/>
      <c r="R202" s="70"/>
      <c r="S202" s="70"/>
      <c r="T202" s="71"/>
    </row>
    <row r="203" spans="2:20" hidden="1" outlineLevel="1">
      <c r="B203" s="67" t="s">
        <v>264</v>
      </c>
      <c r="C203" s="68">
        <v>26.5</v>
      </c>
      <c r="D203" s="68">
        <v>8.5</v>
      </c>
      <c r="E203" s="68">
        <v>8.5</v>
      </c>
      <c r="F203" s="69"/>
      <c r="G203" s="69"/>
      <c r="H203" s="69"/>
      <c r="I203" s="69"/>
      <c r="J203" s="69"/>
      <c r="K203" s="69"/>
      <c r="L203" s="69">
        <v>26.5</v>
      </c>
      <c r="M203" s="69">
        <v>8.5</v>
      </c>
      <c r="N203" s="69">
        <v>8.5</v>
      </c>
      <c r="O203" s="69"/>
      <c r="P203" s="69"/>
      <c r="Q203" s="70"/>
      <c r="R203" s="70"/>
      <c r="S203" s="70"/>
      <c r="T203" s="71"/>
    </row>
    <row r="204" spans="2:20" hidden="1" outlineLevel="1">
      <c r="B204" s="67" t="s">
        <v>265</v>
      </c>
      <c r="C204" s="68">
        <v>23</v>
      </c>
      <c r="D204" s="68">
        <v>7</v>
      </c>
      <c r="E204" s="68">
        <v>7</v>
      </c>
      <c r="F204" s="69"/>
      <c r="G204" s="69"/>
      <c r="H204" s="69"/>
      <c r="I204" s="69"/>
      <c r="J204" s="69"/>
      <c r="K204" s="69"/>
      <c r="L204" s="69">
        <v>23</v>
      </c>
      <c r="M204" s="69">
        <v>7</v>
      </c>
      <c r="N204" s="69">
        <v>7</v>
      </c>
      <c r="O204" s="69"/>
      <c r="P204" s="69"/>
      <c r="Q204" s="70"/>
      <c r="R204" s="70"/>
      <c r="S204" s="70"/>
      <c r="T204" s="71"/>
    </row>
    <row r="205" spans="2:20" hidden="1" outlineLevel="1">
      <c r="B205" s="67" t="s">
        <v>233</v>
      </c>
      <c r="C205" s="68">
        <v>25</v>
      </c>
      <c r="D205" s="68">
        <v>4</v>
      </c>
      <c r="E205" s="68">
        <v>4</v>
      </c>
      <c r="F205" s="69"/>
      <c r="G205" s="69"/>
      <c r="H205" s="69"/>
      <c r="I205" s="69"/>
      <c r="J205" s="69"/>
      <c r="K205" s="69"/>
      <c r="L205" s="69">
        <v>25</v>
      </c>
      <c r="M205" s="69">
        <v>4</v>
      </c>
      <c r="N205" s="69">
        <v>4</v>
      </c>
      <c r="O205" s="69"/>
      <c r="P205" s="69"/>
      <c r="Q205" s="70"/>
      <c r="R205" s="70"/>
      <c r="S205" s="70"/>
      <c r="T205" s="71"/>
    </row>
    <row r="206" spans="2:20" hidden="1" outlineLevel="1">
      <c r="B206" s="67" t="s">
        <v>266</v>
      </c>
      <c r="C206" s="68">
        <v>6.7</v>
      </c>
      <c r="D206" s="68">
        <v>6.7</v>
      </c>
      <c r="E206" s="68">
        <v>6.7</v>
      </c>
      <c r="F206" s="69"/>
      <c r="G206" s="69"/>
      <c r="H206" s="69"/>
      <c r="I206" s="69"/>
      <c r="J206" s="69"/>
      <c r="K206" s="69"/>
      <c r="L206" s="69">
        <v>6.7</v>
      </c>
      <c r="M206" s="69">
        <v>6.7</v>
      </c>
      <c r="N206" s="69">
        <v>6.7</v>
      </c>
      <c r="O206" s="69"/>
      <c r="P206" s="69"/>
      <c r="Q206" s="70"/>
      <c r="R206" s="70"/>
      <c r="S206" s="70"/>
      <c r="T206" s="71"/>
    </row>
    <row r="207" spans="2:20" hidden="1" outlineLevel="1">
      <c r="B207" s="67" t="s">
        <v>267</v>
      </c>
      <c r="C207" s="68">
        <v>18.2</v>
      </c>
      <c r="D207" s="68">
        <v>9</v>
      </c>
      <c r="E207" s="68">
        <v>9</v>
      </c>
      <c r="F207" s="69"/>
      <c r="G207" s="69"/>
      <c r="H207" s="69"/>
      <c r="I207" s="69"/>
      <c r="J207" s="69"/>
      <c r="K207" s="69"/>
      <c r="L207" s="69">
        <v>18.2</v>
      </c>
      <c r="M207" s="69">
        <v>9</v>
      </c>
      <c r="N207" s="69">
        <v>9</v>
      </c>
      <c r="O207" s="69"/>
      <c r="P207" s="69"/>
      <c r="Q207" s="70"/>
      <c r="R207" s="70"/>
      <c r="S207" s="70"/>
      <c r="T207" s="71"/>
    </row>
    <row r="208" spans="2:20" hidden="1" outlineLevel="1">
      <c r="B208" s="67" t="s">
        <v>268</v>
      </c>
      <c r="C208" s="68">
        <v>22.5</v>
      </c>
      <c r="D208" s="68">
        <v>5</v>
      </c>
      <c r="E208" s="68">
        <v>5</v>
      </c>
      <c r="F208" s="69"/>
      <c r="G208" s="69"/>
      <c r="H208" s="69"/>
      <c r="I208" s="69"/>
      <c r="J208" s="69"/>
      <c r="K208" s="69"/>
      <c r="L208" s="69">
        <v>22.5</v>
      </c>
      <c r="M208" s="69">
        <v>5</v>
      </c>
      <c r="N208" s="69">
        <v>5</v>
      </c>
      <c r="O208" s="69"/>
      <c r="P208" s="69"/>
      <c r="Q208" s="70"/>
      <c r="R208" s="70"/>
      <c r="S208" s="70"/>
      <c r="T208" s="71"/>
    </row>
    <row r="209" spans="2:20" hidden="1" outlineLevel="1">
      <c r="B209" s="67" t="s">
        <v>269</v>
      </c>
      <c r="C209" s="68">
        <v>36.700000000000003</v>
      </c>
      <c r="D209" s="68">
        <v>23.9</v>
      </c>
      <c r="E209" s="68">
        <v>23.9</v>
      </c>
      <c r="F209" s="69"/>
      <c r="G209" s="69"/>
      <c r="H209" s="69"/>
      <c r="I209" s="69"/>
      <c r="J209" s="69"/>
      <c r="K209" s="69"/>
      <c r="L209" s="69">
        <v>36.700000000000003</v>
      </c>
      <c r="M209" s="69">
        <v>23.9</v>
      </c>
      <c r="N209" s="69">
        <v>23.9</v>
      </c>
      <c r="O209" s="69"/>
      <c r="P209" s="69"/>
      <c r="Q209" s="70"/>
      <c r="R209" s="70"/>
      <c r="S209" s="70"/>
      <c r="T209" s="71"/>
    </row>
    <row r="210" spans="2:20" hidden="1" outlineLevel="1">
      <c r="B210" s="67" t="s">
        <v>270</v>
      </c>
      <c r="C210" s="68">
        <v>18.5</v>
      </c>
      <c r="D210" s="68">
        <v>7</v>
      </c>
      <c r="E210" s="68">
        <v>7</v>
      </c>
      <c r="F210" s="69"/>
      <c r="G210" s="69"/>
      <c r="H210" s="69"/>
      <c r="I210" s="69"/>
      <c r="J210" s="69"/>
      <c r="K210" s="69"/>
      <c r="L210" s="69">
        <v>18.5</v>
      </c>
      <c r="M210" s="69">
        <v>7</v>
      </c>
      <c r="N210" s="69">
        <v>7</v>
      </c>
      <c r="O210" s="69"/>
      <c r="P210" s="69"/>
      <c r="Q210" s="70"/>
      <c r="R210" s="70"/>
      <c r="S210" s="70"/>
      <c r="T210" s="71"/>
    </row>
    <row r="211" spans="2:20" hidden="1" outlineLevel="1">
      <c r="B211" s="67" t="s">
        <v>271</v>
      </c>
      <c r="C211" s="68">
        <v>10.4</v>
      </c>
      <c r="D211" s="68">
        <v>3.5</v>
      </c>
      <c r="E211" s="68">
        <v>3.5</v>
      </c>
      <c r="F211" s="69"/>
      <c r="G211" s="69"/>
      <c r="H211" s="69"/>
      <c r="I211" s="69"/>
      <c r="J211" s="69"/>
      <c r="K211" s="69"/>
      <c r="L211" s="69">
        <v>10.4</v>
      </c>
      <c r="M211" s="69">
        <v>3.5</v>
      </c>
      <c r="N211" s="69">
        <v>3.5</v>
      </c>
      <c r="O211" s="69"/>
      <c r="P211" s="69"/>
      <c r="Q211" s="70"/>
      <c r="R211" s="70"/>
      <c r="S211" s="70"/>
      <c r="T211" s="71"/>
    </row>
    <row r="212" spans="2:20">
      <c r="B212" s="74" t="s">
        <v>272</v>
      </c>
      <c r="C212" s="75">
        <v>137</v>
      </c>
      <c r="D212" s="75">
        <v>131.69999999999999</v>
      </c>
      <c r="E212" s="75">
        <v>48.9</v>
      </c>
      <c r="F212" s="69"/>
      <c r="G212" s="69"/>
      <c r="H212" s="69"/>
      <c r="I212" s="69">
        <v>49.8</v>
      </c>
      <c r="J212" s="69">
        <v>49.8</v>
      </c>
      <c r="K212" s="69"/>
      <c r="L212" s="69">
        <f>SUM(L214:L221)</f>
        <v>87.2</v>
      </c>
      <c r="M212" s="69">
        <f t="shared" ref="M212:N212" si="20">SUM(M214:M221)</f>
        <v>81.900000000000006</v>
      </c>
      <c r="N212" s="69">
        <f t="shared" si="20"/>
        <v>48.9</v>
      </c>
      <c r="O212" s="69">
        <v>0</v>
      </c>
      <c r="P212" s="69">
        <v>0</v>
      </c>
      <c r="Q212" s="70">
        <v>9</v>
      </c>
      <c r="R212" s="70">
        <v>286</v>
      </c>
      <c r="S212" s="70">
        <v>0</v>
      </c>
      <c r="T212" s="71">
        <v>0</v>
      </c>
    </row>
    <row r="213" spans="2:20" hidden="1" collapsed="1">
      <c r="B213" s="67" t="s">
        <v>105</v>
      </c>
      <c r="C213" s="68"/>
      <c r="D213" s="68"/>
      <c r="E213" s="68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70"/>
      <c r="R213" s="70"/>
      <c r="S213" s="70"/>
      <c r="T213" s="71"/>
    </row>
    <row r="214" spans="2:20" hidden="1" outlineLevel="1">
      <c r="B214" s="67" t="s">
        <v>273</v>
      </c>
      <c r="C214" s="68">
        <v>4.5</v>
      </c>
      <c r="D214" s="68">
        <v>4.5</v>
      </c>
      <c r="E214" s="68">
        <v>4.5</v>
      </c>
      <c r="F214" s="69"/>
      <c r="G214" s="69"/>
      <c r="H214" s="69"/>
      <c r="I214" s="69"/>
      <c r="J214" s="69"/>
      <c r="K214" s="69"/>
      <c r="L214" s="69">
        <v>4.5</v>
      </c>
      <c r="M214" s="69">
        <v>4.5</v>
      </c>
      <c r="N214" s="69">
        <v>4.5</v>
      </c>
      <c r="O214" s="69"/>
      <c r="P214" s="69"/>
      <c r="Q214" s="70"/>
      <c r="R214" s="70"/>
      <c r="S214" s="70"/>
      <c r="T214" s="71"/>
    </row>
    <row r="215" spans="2:20" hidden="1" outlineLevel="1">
      <c r="B215" s="67" t="s">
        <v>274</v>
      </c>
      <c r="C215" s="68">
        <v>4.5999999999999996</v>
      </c>
      <c r="D215" s="68">
        <v>4.5999999999999996</v>
      </c>
      <c r="E215" s="68" t="s">
        <v>115</v>
      </c>
      <c r="F215" s="69"/>
      <c r="G215" s="69"/>
      <c r="H215" s="69"/>
      <c r="I215" s="69"/>
      <c r="J215" s="69"/>
      <c r="K215" s="69"/>
      <c r="L215" s="69">
        <v>4.5999999999999996</v>
      </c>
      <c r="M215" s="69">
        <v>4.5999999999999996</v>
      </c>
      <c r="N215" s="69" t="s">
        <v>115</v>
      </c>
      <c r="O215" s="69"/>
      <c r="P215" s="69"/>
      <c r="Q215" s="70"/>
      <c r="R215" s="70"/>
      <c r="S215" s="70"/>
      <c r="T215" s="71"/>
    </row>
    <row r="216" spans="2:20" hidden="1" outlineLevel="1">
      <c r="B216" s="67" t="s">
        <v>275</v>
      </c>
      <c r="C216" s="68">
        <v>37.6</v>
      </c>
      <c r="D216" s="68">
        <v>37.6</v>
      </c>
      <c r="E216" s="68">
        <v>30.5</v>
      </c>
      <c r="F216" s="69"/>
      <c r="G216" s="69"/>
      <c r="H216" s="69"/>
      <c r="I216" s="69"/>
      <c r="J216" s="69"/>
      <c r="K216" s="69"/>
      <c r="L216" s="69">
        <v>37.6</v>
      </c>
      <c r="M216" s="69">
        <v>37.6</v>
      </c>
      <c r="N216" s="69">
        <v>30.5</v>
      </c>
      <c r="O216" s="69"/>
      <c r="P216" s="69"/>
      <c r="Q216" s="70"/>
      <c r="R216" s="70"/>
      <c r="S216" s="70"/>
      <c r="T216" s="71"/>
    </row>
    <row r="217" spans="2:20" hidden="1" outlineLevel="1">
      <c r="B217" s="67" t="s">
        <v>276</v>
      </c>
      <c r="C217" s="68">
        <v>20.100000000000001</v>
      </c>
      <c r="D217" s="68">
        <v>20.100000000000001</v>
      </c>
      <c r="E217" s="68" t="s">
        <v>115</v>
      </c>
      <c r="F217" s="69"/>
      <c r="G217" s="69"/>
      <c r="H217" s="69"/>
      <c r="I217" s="69"/>
      <c r="J217" s="69"/>
      <c r="K217" s="69"/>
      <c r="L217" s="69">
        <v>20.100000000000001</v>
      </c>
      <c r="M217" s="69">
        <v>20.100000000000001</v>
      </c>
      <c r="N217" s="69" t="s">
        <v>115</v>
      </c>
      <c r="O217" s="69"/>
      <c r="P217" s="69"/>
      <c r="Q217" s="70"/>
      <c r="R217" s="70"/>
      <c r="S217" s="70"/>
      <c r="T217" s="71"/>
    </row>
    <row r="218" spans="2:20" hidden="1" outlineLevel="1">
      <c r="B218" s="67" t="s">
        <v>277</v>
      </c>
      <c r="C218" s="68">
        <v>0.6</v>
      </c>
      <c r="D218" s="68">
        <v>0.6</v>
      </c>
      <c r="E218" s="68" t="s">
        <v>115</v>
      </c>
      <c r="F218" s="69"/>
      <c r="G218" s="69"/>
      <c r="H218" s="69"/>
      <c r="I218" s="69"/>
      <c r="J218" s="69"/>
      <c r="K218" s="69"/>
      <c r="L218" s="69">
        <v>0.6</v>
      </c>
      <c r="M218" s="69">
        <v>0.6</v>
      </c>
      <c r="N218" s="69" t="s">
        <v>115</v>
      </c>
      <c r="O218" s="69"/>
      <c r="P218" s="69"/>
      <c r="Q218" s="70"/>
      <c r="R218" s="70"/>
      <c r="S218" s="70"/>
      <c r="T218" s="71"/>
    </row>
    <row r="219" spans="2:20" hidden="1" outlineLevel="1">
      <c r="B219" s="67" t="s">
        <v>278</v>
      </c>
      <c r="C219" s="68">
        <v>11.6</v>
      </c>
      <c r="D219" s="68">
        <v>6.3</v>
      </c>
      <c r="E219" s="68">
        <v>6.3</v>
      </c>
      <c r="F219" s="69"/>
      <c r="G219" s="69"/>
      <c r="H219" s="69"/>
      <c r="I219" s="69"/>
      <c r="J219" s="69"/>
      <c r="K219" s="69"/>
      <c r="L219" s="69">
        <v>11.6</v>
      </c>
      <c r="M219" s="69">
        <v>6.3</v>
      </c>
      <c r="N219" s="69">
        <v>6.3</v>
      </c>
      <c r="O219" s="69"/>
      <c r="P219" s="69"/>
      <c r="Q219" s="70"/>
      <c r="R219" s="70"/>
      <c r="S219" s="70"/>
      <c r="T219" s="71"/>
    </row>
    <row r="220" spans="2:20" hidden="1" outlineLevel="1">
      <c r="B220" s="67" t="s">
        <v>279</v>
      </c>
      <c r="C220" s="68">
        <v>8</v>
      </c>
      <c r="D220" s="68">
        <v>8</v>
      </c>
      <c r="E220" s="68">
        <v>7.4</v>
      </c>
      <c r="F220" s="69"/>
      <c r="G220" s="69"/>
      <c r="H220" s="69"/>
      <c r="I220" s="69"/>
      <c r="J220" s="69"/>
      <c r="K220" s="69"/>
      <c r="L220" s="69">
        <v>8</v>
      </c>
      <c r="M220" s="69">
        <v>8</v>
      </c>
      <c r="N220" s="69">
        <v>7.4</v>
      </c>
      <c r="O220" s="69"/>
      <c r="P220" s="69"/>
      <c r="Q220" s="70"/>
      <c r="R220" s="70"/>
      <c r="S220" s="70"/>
      <c r="T220" s="71"/>
    </row>
    <row r="221" spans="2:20" hidden="1" outlineLevel="1">
      <c r="B221" s="67" t="s">
        <v>280</v>
      </c>
      <c r="C221" s="68">
        <v>0.2</v>
      </c>
      <c r="D221" s="68">
        <v>0.2</v>
      </c>
      <c r="E221" s="68">
        <v>0.2</v>
      </c>
      <c r="F221" s="69"/>
      <c r="G221" s="69"/>
      <c r="H221" s="69"/>
      <c r="I221" s="69"/>
      <c r="J221" s="69"/>
      <c r="K221" s="69"/>
      <c r="L221" s="69">
        <v>0.2</v>
      </c>
      <c r="M221" s="69">
        <v>0.2</v>
      </c>
      <c r="N221" s="69">
        <v>0.2</v>
      </c>
      <c r="O221" s="69"/>
      <c r="P221" s="69"/>
      <c r="Q221" s="70"/>
      <c r="R221" s="70"/>
      <c r="S221" s="70"/>
      <c r="T221" s="71"/>
    </row>
    <row r="222" spans="2:20" hidden="1">
      <c r="B222" s="76" t="s">
        <v>281</v>
      </c>
      <c r="C222" s="77">
        <v>49.8</v>
      </c>
      <c r="D222" s="77">
        <v>49.8</v>
      </c>
      <c r="E222" s="77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70"/>
      <c r="R222" s="70"/>
      <c r="S222" s="70"/>
      <c r="T222" s="71"/>
    </row>
    <row r="223" spans="2:20">
      <c r="B223" s="74" t="s">
        <v>282</v>
      </c>
      <c r="C223" s="75">
        <v>323.8</v>
      </c>
      <c r="D223" s="75">
        <v>104.4</v>
      </c>
      <c r="E223" s="75">
        <v>104.4</v>
      </c>
      <c r="F223" s="69"/>
      <c r="G223" s="69"/>
      <c r="H223" s="69"/>
      <c r="I223" s="69">
        <v>1.2</v>
      </c>
      <c r="J223" s="69">
        <v>1.2</v>
      </c>
      <c r="K223" s="69">
        <v>1.2</v>
      </c>
      <c r="L223" s="69">
        <f>SUM(L225:L239)</f>
        <v>322.60000000000008</v>
      </c>
      <c r="M223" s="69">
        <f t="shared" ref="M223:N223" si="21">SUM(M225:M239)</f>
        <v>103.19999999999999</v>
      </c>
      <c r="N223" s="69">
        <f t="shared" si="21"/>
        <v>103.19999999999999</v>
      </c>
      <c r="O223" s="69">
        <v>0</v>
      </c>
      <c r="P223" s="69">
        <v>0</v>
      </c>
      <c r="Q223" s="70">
        <v>4</v>
      </c>
      <c r="R223" s="70">
        <v>90</v>
      </c>
      <c r="S223" s="70">
        <v>0</v>
      </c>
      <c r="T223" s="71">
        <v>0</v>
      </c>
    </row>
    <row r="224" spans="2:20" hidden="1" collapsed="1">
      <c r="B224" s="67" t="s">
        <v>105</v>
      </c>
      <c r="C224" s="68"/>
      <c r="D224" s="68"/>
      <c r="E224" s="68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70"/>
      <c r="R224" s="70"/>
      <c r="S224" s="70"/>
      <c r="T224" s="71"/>
    </row>
    <row r="225" spans="2:20" hidden="1" outlineLevel="1">
      <c r="B225" s="67" t="s">
        <v>283</v>
      </c>
      <c r="C225" s="68">
        <v>99</v>
      </c>
      <c r="D225" s="68">
        <v>49</v>
      </c>
      <c r="E225" s="68">
        <v>49</v>
      </c>
      <c r="F225" s="69"/>
      <c r="G225" s="69"/>
      <c r="H225" s="69"/>
      <c r="I225" s="69"/>
      <c r="J225" s="69"/>
      <c r="K225" s="69"/>
      <c r="L225" s="69">
        <v>99</v>
      </c>
      <c r="M225" s="69">
        <v>49</v>
      </c>
      <c r="N225" s="69">
        <v>49</v>
      </c>
      <c r="O225" s="69"/>
      <c r="P225" s="69"/>
      <c r="Q225" s="70"/>
      <c r="R225" s="70"/>
      <c r="S225" s="70"/>
      <c r="T225" s="71"/>
    </row>
    <row r="226" spans="2:20" hidden="1" outlineLevel="1">
      <c r="B226" s="67" t="s">
        <v>284</v>
      </c>
      <c r="C226" s="68">
        <v>9.1</v>
      </c>
      <c r="D226" s="68">
        <v>1.8</v>
      </c>
      <c r="E226" s="68">
        <v>1.8</v>
      </c>
      <c r="F226" s="69"/>
      <c r="G226" s="69"/>
      <c r="H226" s="69"/>
      <c r="I226" s="69"/>
      <c r="J226" s="69"/>
      <c r="K226" s="69"/>
      <c r="L226" s="69">
        <v>9.1</v>
      </c>
      <c r="M226" s="69">
        <v>1.8</v>
      </c>
      <c r="N226" s="69">
        <v>1.8</v>
      </c>
      <c r="O226" s="69"/>
      <c r="P226" s="69"/>
      <c r="Q226" s="70"/>
      <c r="R226" s="70"/>
      <c r="S226" s="70"/>
      <c r="T226" s="71"/>
    </row>
    <row r="227" spans="2:20" hidden="1" outlineLevel="1">
      <c r="B227" s="67" t="s">
        <v>285</v>
      </c>
      <c r="C227" s="68">
        <v>21</v>
      </c>
      <c r="D227" s="68">
        <v>1</v>
      </c>
      <c r="E227" s="68">
        <v>1</v>
      </c>
      <c r="F227" s="69"/>
      <c r="G227" s="69"/>
      <c r="H227" s="69"/>
      <c r="I227" s="69"/>
      <c r="J227" s="69"/>
      <c r="K227" s="69"/>
      <c r="L227" s="69">
        <v>21</v>
      </c>
      <c r="M227" s="69">
        <v>1</v>
      </c>
      <c r="N227" s="69">
        <v>1</v>
      </c>
      <c r="O227" s="69"/>
      <c r="P227" s="69"/>
      <c r="Q227" s="70"/>
      <c r="R227" s="70"/>
      <c r="S227" s="70"/>
      <c r="T227" s="71"/>
    </row>
    <row r="228" spans="2:20" hidden="1" outlineLevel="1">
      <c r="B228" s="67" t="s">
        <v>286</v>
      </c>
      <c r="C228" s="68">
        <v>23.5</v>
      </c>
      <c r="D228" s="68">
        <v>0.7</v>
      </c>
      <c r="E228" s="68">
        <v>0.7</v>
      </c>
      <c r="F228" s="69"/>
      <c r="G228" s="69"/>
      <c r="H228" s="69"/>
      <c r="I228" s="69"/>
      <c r="J228" s="69"/>
      <c r="K228" s="69"/>
      <c r="L228" s="69">
        <v>23.5</v>
      </c>
      <c r="M228" s="69">
        <v>0.7</v>
      </c>
      <c r="N228" s="69">
        <v>0.7</v>
      </c>
      <c r="O228" s="69"/>
      <c r="P228" s="69"/>
      <c r="Q228" s="70"/>
      <c r="R228" s="70"/>
      <c r="S228" s="70"/>
      <c r="T228" s="71"/>
    </row>
    <row r="229" spans="2:20" hidden="1" outlineLevel="1">
      <c r="B229" s="67" t="s">
        <v>273</v>
      </c>
      <c r="C229" s="68">
        <v>17.100000000000001</v>
      </c>
      <c r="D229" s="68">
        <v>12.6</v>
      </c>
      <c r="E229" s="68">
        <v>12.6</v>
      </c>
      <c r="F229" s="69"/>
      <c r="G229" s="69"/>
      <c r="H229" s="69"/>
      <c r="I229" s="69"/>
      <c r="J229" s="69"/>
      <c r="K229" s="69"/>
      <c r="L229" s="69">
        <v>17.100000000000001</v>
      </c>
      <c r="M229" s="69">
        <v>12.6</v>
      </c>
      <c r="N229" s="69">
        <v>12.6</v>
      </c>
      <c r="O229" s="69"/>
      <c r="P229" s="69"/>
      <c r="Q229" s="70"/>
      <c r="R229" s="70"/>
      <c r="S229" s="70"/>
      <c r="T229" s="71"/>
    </row>
    <row r="230" spans="2:20" hidden="1" outlineLevel="1">
      <c r="B230" s="67" t="s">
        <v>287</v>
      </c>
      <c r="C230" s="68">
        <v>18.3</v>
      </c>
      <c r="D230" s="68">
        <v>8.3000000000000007</v>
      </c>
      <c r="E230" s="68">
        <v>8.3000000000000007</v>
      </c>
      <c r="F230" s="69"/>
      <c r="G230" s="69"/>
      <c r="H230" s="69"/>
      <c r="I230" s="69"/>
      <c r="J230" s="69"/>
      <c r="K230" s="69"/>
      <c r="L230" s="69">
        <v>18.3</v>
      </c>
      <c r="M230" s="69">
        <v>8.3000000000000007</v>
      </c>
      <c r="N230" s="69">
        <v>8.3000000000000007</v>
      </c>
      <c r="O230" s="69"/>
      <c r="P230" s="69"/>
      <c r="Q230" s="70"/>
      <c r="R230" s="70"/>
      <c r="S230" s="70"/>
      <c r="T230" s="71"/>
    </row>
    <row r="231" spans="2:20" hidden="1" outlineLevel="1">
      <c r="B231" s="67" t="s">
        <v>205</v>
      </c>
      <c r="C231" s="68">
        <v>30.5</v>
      </c>
      <c r="D231" s="68">
        <v>3.1</v>
      </c>
      <c r="E231" s="68">
        <v>3.1</v>
      </c>
      <c r="F231" s="69"/>
      <c r="G231" s="69"/>
      <c r="H231" s="69"/>
      <c r="I231" s="69"/>
      <c r="J231" s="69"/>
      <c r="K231" s="69"/>
      <c r="L231" s="69">
        <v>30.5</v>
      </c>
      <c r="M231" s="69">
        <v>3.1</v>
      </c>
      <c r="N231" s="69">
        <v>3.1</v>
      </c>
      <c r="O231" s="69"/>
      <c r="P231" s="69"/>
      <c r="Q231" s="70"/>
      <c r="R231" s="70"/>
      <c r="S231" s="70"/>
      <c r="T231" s="71"/>
    </row>
    <row r="232" spans="2:20" hidden="1" outlineLevel="1">
      <c r="B232" s="67" t="s">
        <v>288</v>
      </c>
      <c r="C232" s="68">
        <v>12.3</v>
      </c>
      <c r="D232" s="68">
        <v>2.8</v>
      </c>
      <c r="E232" s="68">
        <v>2.8</v>
      </c>
      <c r="F232" s="69"/>
      <c r="G232" s="69"/>
      <c r="H232" s="69"/>
      <c r="I232" s="69"/>
      <c r="J232" s="69"/>
      <c r="K232" s="69"/>
      <c r="L232" s="69">
        <v>12.3</v>
      </c>
      <c r="M232" s="69">
        <v>2.8</v>
      </c>
      <c r="N232" s="69">
        <v>2.8</v>
      </c>
      <c r="O232" s="69"/>
      <c r="P232" s="69"/>
      <c r="Q232" s="70"/>
      <c r="R232" s="70"/>
      <c r="S232" s="70"/>
      <c r="T232" s="71"/>
    </row>
    <row r="233" spans="2:20" hidden="1" outlineLevel="1">
      <c r="B233" s="67" t="s">
        <v>289</v>
      </c>
      <c r="C233" s="68">
        <v>20</v>
      </c>
      <c r="D233" s="68">
        <v>1</v>
      </c>
      <c r="E233" s="68">
        <v>1</v>
      </c>
      <c r="F233" s="69"/>
      <c r="G233" s="69"/>
      <c r="H233" s="69"/>
      <c r="I233" s="69"/>
      <c r="J233" s="69"/>
      <c r="K233" s="69"/>
      <c r="L233" s="69">
        <v>20</v>
      </c>
      <c r="M233" s="69">
        <v>1</v>
      </c>
      <c r="N233" s="69">
        <v>1</v>
      </c>
      <c r="O233" s="69"/>
      <c r="P233" s="69"/>
      <c r="Q233" s="70"/>
      <c r="R233" s="70"/>
      <c r="S233" s="70"/>
      <c r="T233" s="71"/>
    </row>
    <row r="234" spans="2:20" hidden="1" outlineLevel="1">
      <c r="B234" s="67" t="s">
        <v>290</v>
      </c>
      <c r="C234" s="68">
        <v>16</v>
      </c>
      <c r="D234" s="68">
        <v>6</v>
      </c>
      <c r="E234" s="68">
        <v>6</v>
      </c>
      <c r="F234" s="69"/>
      <c r="G234" s="69"/>
      <c r="H234" s="69"/>
      <c r="I234" s="69"/>
      <c r="J234" s="69"/>
      <c r="K234" s="69"/>
      <c r="L234" s="69">
        <v>16</v>
      </c>
      <c r="M234" s="69">
        <v>6</v>
      </c>
      <c r="N234" s="69">
        <v>6</v>
      </c>
      <c r="O234" s="69"/>
      <c r="P234" s="69"/>
      <c r="Q234" s="70"/>
      <c r="R234" s="70"/>
      <c r="S234" s="70"/>
      <c r="T234" s="71"/>
    </row>
    <row r="235" spans="2:20" hidden="1" outlineLevel="1">
      <c r="B235" s="67" t="s">
        <v>291</v>
      </c>
      <c r="C235" s="68">
        <v>9.6</v>
      </c>
      <c r="D235" s="68">
        <v>2.5</v>
      </c>
      <c r="E235" s="68">
        <v>2.5</v>
      </c>
      <c r="F235" s="69"/>
      <c r="G235" s="69"/>
      <c r="H235" s="69"/>
      <c r="I235" s="69"/>
      <c r="J235" s="69"/>
      <c r="K235" s="69"/>
      <c r="L235" s="69">
        <v>9.6</v>
      </c>
      <c r="M235" s="69">
        <v>2.5</v>
      </c>
      <c r="N235" s="69">
        <v>2.5</v>
      </c>
      <c r="O235" s="69"/>
      <c r="P235" s="69"/>
      <c r="Q235" s="70"/>
      <c r="R235" s="70"/>
      <c r="S235" s="70"/>
      <c r="T235" s="71"/>
    </row>
    <row r="236" spans="2:20" hidden="1" outlineLevel="1">
      <c r="B236" s="67" t="s">
        <v>292</v>
      </c>
      <c r="C236" s="68">
        <v>12.6</v>
      </c>
      <c r="D236" s="68">
        <v>2.9</v>
      </c>
      <c r="E236" s="68">
        <v>2.9</v>
      </c>
      <c r="F236" s="69"/>
      <c r="G236" s="69"/>
      <c r="H236" s="69"/>
      <c r="I236" s="69"/>
      <c r="J236" s="69"/>
      <c r="K236" s="69"/>
      <c r="L236" s="69">
        <v>12.6</v>
      </c>
      <c r="M236" s="69">
        <v>2.9</v>
      </c>
      <c r="N236" s="69">
        <v>2.9</v>
      </c>
      <c r="O236" s="69"/>
      <c r="P236" s="69"/>
      <c r="Q236" s="70"/>
      <c r="R236" s="70"/>
      <c r="S236" s="70"/>
      <c r="T236" s="71"/>
    </row>
    <row r="237" spans="2:20" hidden="1" outlineLevel="1">
      <c r="B237" s="67" t="s">
        <v>293</v>
      </c>
      <c r="C237" s="68">
        <v>4.8</v>
      </c>
      <c r="D237" s="68">
        <v>4</v>
      </c>
      <c r="E237" s="68">
        <v>4</v>
      </c>
      <c r="F237" s="69"/>
      <c r="G237" s="69"/>
      <c r="H237" s="69"/>
      <c r="I237" s="69"/>
      <c r="J237" s="69"/>
      <c r="K237" s="69"/>
      <c r="L237" s="69">
        <v>4.8</v>
      </c>
      <c r="M237" s="69">
        <v>4</v>
      </c>
      <c r="N237" s="69">
        <v>4</v>
      </c>
      <c r="O237" s="69"/>
      <c r="P237" s="69"/>
      <c r="Q237" s="70"/>
      <c r="R237" s="70"/>
      <c r="S237" s="70"/>
      <c r="T237" s="71"/>
    </row>
    <row r="238" spans="2:20" hidden="1" outlineLevel="1">
      <c r="B238" s="67" t="s">
        <v>294</v>
      </c>
      <c r="C238" s="68">
        <v>8</v>
      </c>
      <c r="D238" s="68">
        <v>5.5</v>
      </c>
      <c r="E238" s="68">
        <v>5.5</v>
      </c>
      <c r="F238" s="69"/>
      <c r="G238" s="69"/>
      <c r="H238" s="69"/>
      <c r="I238" s="69"/>
      <c r="J238" s="69"/>
      <c r="K238" s="69"/>
      <c r="L238" s="69">
        <v>8</v>
      </c>
      <c r="M238" s="69">
        <v>5.5</v>
      </c>
      <c r="N238" s="69">
        <v>5.5</v>
      </c>
      <c r="O238" s="69"/>
      <c r="P238" s="69"/>
      <c r="Q238" s="70"/>
      <c r="R238" s="70"/>
      <c r="S238" s="70"/>
      <c r="T238" s="71"/>
    </row>
    <row r="239" spans="2:20" hidden="1" outlineLevel="1">
      <c r="B239" s="67" t="s">
        <v>295</v>
      </c>
      <c r="C239" s="68">
        <v>20.8</v>
      </c>
      <c r="D239" s="68">
        <v>2</v>
      </c>
      <c r="E239" s="68">
        <v>2</v>
      </c>
      <c r="F239" s="69"/>
      <c r="G239" s="69"/>
      <c r="H239" s="69"/>
      <c r="I239" s="69"/>
      <c r="J239" s="69"/>
      <c r="K239" s="69"/>
      <c r="L239" s="69">
        <v>20.8</v>
      </c>
      <c r="M239" s="69">
        <v>2</v>
      </c>
      <c r="N239" s="69">
        <v>2</v>
      </c>
      <c r="O239" s="69"/>
      <c r="P239" s="69"/>
      <c r="Q239" s="70"/>
      <c r="R239" s="70"/>
      <c r="S239" s="70"/>
      <c r="T239" s="71"/>
    </row>
    <row r="240" spans="2:20" hidden="1">
      <c r="B240" s="76" t="s">
        <v>296</v>
      </c>
      <c r="C240" s="77">
        <v>1.2</v>
      </c>
      <c r="D240" s="77">
        <v>1.2</v>
      </c>
      <c r="E240" s="77">
        <v>1.2</v>
      </c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70"/>
      <c r="R240" s="70"/>
      <c r="S240" s="70"/>
      <c r="T240" s="71"/>
    </row>
    <row r="241" spans="2:20">
      <c r="B241" s="74" t="s">
        <v>297</v>
      </c>
      <c r="C241" s="75">
        <v>333.3</v>
      </c>
      <c r="D241" s="75">
        <v>128.69999999999999</v>
      </c>
      <c r="E241" s="75">
        <v>127.4</v>
      </c>
      <c r="F241" s="69"/>
      <c r="G241" s="69"/>
      <c r="H241" s="69"/>
      <c r="I241" s="69">
        <v>56.5</v>
      </c>
      <c r="J241" s="69">
        <v>23.5</v>
      </c>
      <c r="K241" s="69">
        <v>23.5</v>
      </c>
      <c r="L241" s="69">
        <f>SUM(L243:L251)</f>
        <v>276.8</v>
      </c>
      <c r="M241" s="69">
        <f t="shared" ref="M241:N241" si="22">SUM(M243:M251)</f>
        <v>105.19999999999999</v>
      </c>
      <c r="N241" s="69">
        <f t="shared" si="22"/>
        <v>103.89999999999998</v>
      </c>
      <c r="O241" s="69">
        <v>224.1</v>
      </c>
      <c r="P241" s="69">
        <v>67.2</v>
      </c>
      <c r="Q241" s="70">
        <v>17</v>
      </c>
      <c r="R241" s="70">
        <v>472.9</v>
      </c>
      <c r="S241" s="70">
        <v>0</v>
      </c>
      <c r="T241" s="71">
        <v>0</v>
      </c>
    </row>
    <row r="242" spans="2:20" hidden="1" collapsed="1">
      <c r="B242" s="67" t="s">
        <v>105</v>
      </c>
      <c r="C242" s="68"/>
      <c r="D242" s="68"/>
      <c r="E242" s="68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70"/>
      <c r="R242" s="70"/>
      <c r="S242" s="70"/>
      <c r="T242" s="71"/>
    </row>
    <row r="243" spans="2:20" hidden="1" outlineLevel="1">
      <c r="B243" s="67" t="s">
        <v>298</v>
      </c>
      <c r="C243" s="68">
        <v>91.5</v>
      </c>
      <c r="D243" s="68">
        <v>60</v>
      </c>
      <c r="E243" s="68">
        <v>60</v>
      </c>
      <c r="F243" s="69"/>
      <c r="G243" s="69"/>
      <c r="H243" s="69"/>
      <c r="I243" s="69"/>
      <c r="J243" s="69"/>
      <c r="K243" s="69"/>
      <c r="L243" s="69">
        <v>91.5</v>
      </c>
      <c r="M243" s="69">
        <v>60</v>
      </c>
      <c r="N243" s="69">
        <v>60</v>
      </c>
      <c r="O243" s="69"/>
      <c r="P243" s="69"/>
      <c r="Q243" s="70"/>
      <c r="R243" s="70"/>
      <c r="S243" s="70"/>
      <c r="T243" s="71"/>
    </row>
    <row r="244" spans="2:20" hidden="1" outlineLevel="1">
      <c r="B244" s="67" t="s">
        <v>299</v>
      </c>
      <c r="C244" s="68">
        <v>13.8</v>
      </c>
      <c r="D244" s="68">
        <v>0.5</v>
      </c>
      <c r="E244" s="68">
        <v>0.5</v>
      </c>
      <c r="F244" s="69"/>
      <c r="G244" s="69"/>
      <c r="H244" s="69"/>
      <c r="I244" s="69"/>
      <c r="J244" s="69"/>
      <c r="K244" s="69"/>
      <c r="L244" s="69">
        <v>13.8</v>
      </c>
      <c r="M244" s="69">
        <v>0.5</v>
      </c>
      <c r="N244" s="69">
        <v>0.5</v>
      </c>
      <c r="O244" s="69"/>
      <c r="P244" s="69"/>
      <c r="Q244" s="70"/>
      <c r="R244" s="70"/>
      <c r="S244" s="70"/>
      <c r="T244" s="71"/>
    </row>
    <row r="245" spans="2:20" hidden="1" outlineLevel="1">
      <c r="B245" s="67" t="s">
        <v>300</v>
      </c>
      <c r="C245" s="68">
        <v>18.5</v>
      </c>
      <c r="D245" s="68">
        <v>18.5</v>
      </c>
      <c r="E245" s="68">
        <v>18.5</v>
      </c>
      <c r="F245" s="69"/>
      <c r="G245" s="69"/>
      <c r="H245" s="69"/>
      <c r="I245" s="69"/>
      <c r="J245" s="69"/>
      <c r="K245" s="69"/>
      <c r="L245" s="69">
        <v>18.5</v>
      </c>
      <c r="M245" s="69">
        <v>18.5</v>
      </c>
      <c r="N245" s="69">
        <v>18.5</v>
      </c>
      <c r="O245" s="69"/>
      <c r="P245" s="69"/>
      <c r="Q245" s="70"/>
      <c r="R245" s="70"/>
      <c r="S245" s="70"/>
      <c r="T245" s="71"/>
    </row>
    <row r="246" spans="2:20" hidden="1" outlineLevel="1">
      <c r="B246" s="67" t="s">
        <v>301</v>
      </c>
      <c r="C246" s="68">
        <v>12.5</v>
      </c>
      <c r="D246" s="68">
        <v>7</v>
      </c>
      <c r="E246" s="68">
        <v>7</v>
      </c>
      <c r="F246" s="69"/>
      <c r="G246" s="69"/>
      <c r="H246" s="69"/>
      <c r="I246" s="69"/>
      <c r="J246" s="69"/>
      <c r="K246" s="69"/>
      <c r="L246" s="69">
        <v>12.5</v>
      </c>
      <c r="M246" s="69">
        <v>7</v>
      </c>
      <c r="N246" s="69">
        <v>7</v>
      </c>
      <c r="O246" s="69"/>
      <c r="P246" s="69"/>
      <c r="Q246" s="70"/>
      <c r="R246" s="70"/>
      <c r="S246" s="70"/>
      <c r="T246" s="71"/>
    </row>
    <row r="247" spans="2:20" hidden="1" outlineLevel="1">
      <c r="B247" s="67" t="s">
        <v>302</v>
      </c>
      <c r="C247" s="68">
        <v>32.200000000000003</v>
      </c>
      <c r="D247" s="68">
        <v>6.3</v>
      </c>
      <c r="E247" s="68">
        <v>5.8</v>
      </c>
      <c r="F247" s="69"/>
      <c r="G247" s="69"/>
      <c r="H247" s="69"/>
      <c r="I247" s="69"/>
      <c r="J247" s="69"/>
      <c r="K247" s="69"/>
      <c r="L247" s="69">
        <v>32.200000000000003</v>
      </c>
      <c r="M247" s="69">
        <v>6.3</v>
      </c>
      <c r="N247" s="69">
        <v>5.8</v>
      </c>
      <c r="O247" s="69"/>
      <c r="P247" s="69"/>
      <c r="Q247" s="70"/>
      <c r="R247" s="70"/>
      <c r="S247" s="70"/>
      <c r="T247" s="71"/>
    </row>
    <row r="248" spans="2:20" hidden="1" outlineLevel="1">
      <c r="B248" s="67" t="s">
        <v>303</v>
      </c>
      <c r="C248" s="68">
        <v>34.4</v>
      </c>
      <c r="D248" s="68">
        <v>1.6</v>
      </c>
      <c r="E248" s="68">
        <v>1.6</v>
      </c>
      <c r="F248" s="69"/>
      <c r="G248" s="69"/>
      <c r="H248" s="69"/>
      <c r="I248" s="69"/>
      <c r="J248" s="69"/>
      <c r="K248" s="69"/>
      <c r="L248" s="69">
        <v>34.4</v>
      </c>
      <c r="M248" s="69">
        <v>1.6</v>
      </c>
      <c r="N248" s="69">
        <v>1.6</v>
      </c>
      <c r="O248" s="69"/>
      <c r="P248" s="69"/>
      <c r="Q248" s="70"/>
      <c r="R248" s="70"/>
      <c r="S248" s="70"/>
      <c r="T248" s="71"/>
    </row>
    <row r="249" spans="2:20" hidden="1" outlineLevel="1">
      <c r="B249" s="67" t="s">
        <v>304</v>
      </c>
      <c r="C249" s="68">
        <v>20.6</v>
      </c>
      <c r="D249" s="68">
        <v>1.4</v>
      </c>
      <c r="E249" s="68">
        <v>0.6</v>
      </c>
      <c r="F249" s="69"/>
      <c r="G249" s="69"/>
      <c r="H249" s="69"/>
      <c r="I249" s="69"/>
      <c r="J249" s="69"/>
      <c r="K249" s="69"/>
      <c r="L249" s="69">
        <v>20.6</v>
      </c>
      <c r="M249" s="69">
        <v>1.4</v>
      </c>
      <c r="N249" s="69">
        <v>0.6</v>
      </c>
      <c r="O249" s="69"/>
      <c r="P249" s="69"/>
      <c r="Q249" s="70"/>
      <c r="R249" s="70"/>
      <c r="S249" s="70"/>
      <c r="T249" s="71"/>
    </row>
    <row r="250" spans="2:20" hidden="1" outlineLevel="1">
      <c r="B250" s="67" t="s">
        <v>305</v>
      </c>
      <c r="C250" s="68">
        <v>30.7</v>
      </c>
      <c r="D250" s="68">
        <v>7.6</v>
      </c>
      <c r="E250" s="68">
        <v>7.6</v>
      </c>
      <c r="F250" s="69"/>
      <c r="G250" s="69"/>
      <c r="H250" s="69"/>
      <c r="I250" s="69"/>
      <c r="J250" s="69"/>
      <c r="K250" s="69"/>
      <c r="L250" s="69">
        <v>30.7</v>
      </c>
      <c r="M250" s="69">
        <v>7.6</v>
      </c>
      <c r="N250" s="69">
        <v>7.6</v>
      </c>
      <c r="O250" s="69"/>
      <c r="P250" s="69"/>
      <c r="Q250" s="70"/>
      <c r="R250" s="70"/>
      <c r="S250" s="70"/>
      <c r="T250" s="71"/>
    </row>
    <row r="251" spans="2:20" hidden="1" outlineLevel="1">
      <c r="B251" s="67" t="s">
        <v>306</v>
      </c>
      <c r="C251" s="68">
        <v>22.6</v>
      </c>
      <c r="D251" s="68">
        <v>2.2999999999999998</v>
      </c>
      <c r="E251" s="68">
        <v>2.2999999999999998</v>
      </c>
      <c r="F251" s="69"/>
      <c r="G251" s="69"/>
      <c r="H251" s="69"/>
      <c r="I251" s="69"/>
      <c r="J251" s="69"/>
      <c r="K251" s="69"/>
      <c r="L251" s="69">
        <v>22.6</v>
      </c>
      <c r="M251" s="69">
        <v>2.2999999999999998</v>
      </c>
      <c r="N251" s="69">
        <v>2.2999999999999998</v>
      </c>
      <c r="O251" s="69"/>
      <c r="P251" s="69"/>
      <c r="Q251" s="70"/>
      <c r="R251" s="70"/>
      <c r="S251" s="70"/>
      <c r="T251" s="71"/>
    </row>
    <row r="252" spans="2:20" hidden="1">
      <c r="B252" s="76" t="s">
        <v>307</v>
      </c>
      <c r="C252" s="77">
        <v>56.5</v>
      </c>
      <c r="D252" s="77">
        <v>23.5</v>
      </c>
      <c r="E252" s="77">
        <v>23.5</v>
      </c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70"/>
      <c r="R252" s="70"/>
      <c r="S252" s="70"/>
      <c r="T252" s="71"/>
    </row>
    <row r="253" spans="2:20">
      <c r="B253" s="74" t="s">
        <v>308</v>
      </c>
      <c r="C253" s="75">
        <v>74.2</v>
      </c>
      <c r="D253" s="75">
        <v>74.2</v>
      </c>
      <c r="E253" s="75">
        <v>73.5</v>
      </c>
      <c r="F253" s="69"/>
      <c r="G253" s="69"/>
      <c r="H253" s="69"/>
      <c r="I253" s="69"/>
      <c r="J253" s="69"/>
      <c r="K253" s="69"/>
      <c r="L253" s="69">
        <f>SUM(L255:L265)</f>
        <v>74.199999999999989</v>
      </c>
      <c r="M253" s="69">
        <f t="shared" ref="M253:N253" si="23">SUM(M255:M265)</f>
        <v>74.199999999999989</v>
      </c>
      <c r="N253" s="69">
        <f t="shared" si="23"/>
        <v>73.499999999999986</v>
      </c>
      <c r="O253" s="69">
        <v>0</v>
      </c>
      <c r="P253" s="69">
        <v>0</v>
      </c>
      <c r="Q253" s="70">
        <v>0</v>
      </c>
      <c r="R253" s="70">
        <v>0</v>
      </c>
      <c r="S253" s="70">
        <v>0</v>
      </c>
      <c r="T253" s="71">
        <v>0</v>
      </c>
    </row>
    <row r="254" spans="2:20" hidden="1" collapsed="1">
      <c r="B254" s="67" t="s">
        <v>105</v>
      </c>
      <c r="C254" s="68"/>
      <c r="D254" s="68"/>
      <c r="E254" s="68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70"/>
      <c r="R254" s="70"/>
      <c r="S254" s="70"/>
      <c r="T254" s="71"/>
    </row>
    <row r="255" spans="2:20" hidden="1" outlineLevel="1">
      <c r="B255" s="67" t="s">
        <v>309</v>
      </c>
      <c r="C255" s="68">
        <v>27.6</v>
      </c>
      <c r="D255" s="68">
        <v>27.6</v>
      </c>
      <c r="E255" s="68">
        <v>27.6</v>
      </c>
      <c r="F255" s="69"/>
      <c r="G255" s="69"/>
      <c r="H255" s="69"/>
      <c r="I255" s="69"/>
      <c r="J255" s="69"/>
      <c r="K255" s="69"/>
      <c r="L255" s="69">
        <v>27.6</v>
      </c>
      <c r="M255" s="69">
        <v>27.6</v>
      </c>
      <c r="N255" s="69">
        <v>27.6</v>
      </c>
      <c r="O255" s="69"/>
      <c r="P255" s="69"/>
      <c r="Q255" s="70"/>
      <c r="R255" s="70"/>
      <c r="S255" s="70"/>
      <c r="T255" s="71"/>
    </row>
    <row r="256" spans="2:20" hidden="1" outlineLevel="1">
      <c r="B256" s="67" t="s">
        <v>310</v>
      </c>
      <c r="C256" s="68">
        <v>2.9</v>
      </c>
      <c r="D256" s="68">
        <v>2.9</v>
      </c>
      <c r="E256" s="68">
        <v>2.9</v>
      </c>
      <c r="F256" s="69"/>
      <c r="G256" s="69"/>
      <c r="H256" s="69"/>
      <c r="I256" s="69"/>
      <c r="J256" s="69"/>
      <c r="K256" s="69"/>
      <c r="L256" s="69">
        <v>2.9</v>
      </c>
      <c r="M256" s="69">
        <v>2.9</v>
      </c>
      <c r="N256" s="69">
        <v>2.9</v>
      </c>
      <c r="O256" s="69"/>
      <c r="P256" s="69"/>
      <c r="Q256" s="70"/>
      <c r="R256" s="70"/>
      <c r="S256" s="70"/>
      <c r="T256" s="71"/>
    </row>
    <row r="257" spans="2:20" hidden="1" outlineLevel="1">
      <c r="B257" s="67" t="s">
        <v>311</v>
      </c>
      <c r="C257" s="68">
        <v>11.8</v>
      </c>
      <c r="D257" s="68">
        <v>11.8</v>
      </c>
      <c r="E257" s="68">
        <v>11.8</v>
      </c>
      <c r="F257" s="69"/>
      <c r="G257" s="69"/>
      <c r="H257" s="69"/>
      <c r="I257" s="69"/>
      <c r="J257" s="69"/>
      <c r="K257" s="69"/>
      <c r="L257" s="69">
        <v>11.8</v>
      </c>
      <c r="M257" s="69">
        <v>11.8</v>
      </c>
      <c r="N257" s="69">
        <v>11.8</v>
      </c>
      <c r="O257" s="69"/>
      <c r="P257" s="69"/>
      <c r="Q257" s="70"/>
      <c r="R257" s="70"/>
      <c r="S257" s="70"/>
      <c r="T257" s="71"/>
    </row>
    <row r="258" spans="2:20" hidden="1" outlineLevel="1">
      <c r="B258" s="67" t="s">
        <v>312</v>
      </c>
      <c r="C258" s="68">
        <v>0.8</v>
      </c>
      <c r="D258" s="68">
        <v>0.8</v>
      </c>
      <c r="E258" s="68">
        <v>0.8</v>
      </c>
      <c r="F258" s="69"/>
      <c r="G258" s="69"/>
      <c r="H258" s="69"/>
      <c r="I258" s="69"/>
      <c r="J258" s="69"/>
      <c r="K258" s="69"/>
      <c r="L258" s="69">
        <v>0.8</v>
      </c>
      <c r="M258" s="69">
        <v>0.8</v>
      </c>
      <c r="N258" s="69">
        <v>0.8</v>
      </c>
      <c r="O258" s="69"/>
      <c r="P258" s="69"/>
      <c r="Q258" s="70"/>
      <c r="R258" s="70"/>
      <c r="S258" s="70"/>
      <c r="T258" s="71"/>
    </row>
    <row r="259" spans="2:20" hidden="1" outlineLevel="1">
      <c r="B259" s="67" t="s">
        <v>313</v>
      </c>
      <c r="C259" s="68">
        <v>0.4</v>
      </c>
      <c r="D259" s="68">
        <v>0.4</v>
      </c>
      <c r="E259" s="68">
        <v>0.4</v>
      </c>
      <c r="F259" s="69"/>
      <c r="G259" s="69"/>
      <c r="H259" s="69"/>
      <c r="I259" s="69"/>
      <c r="J259" s="69"/>
      <c r="K259" s="69"/>
      <c r="L259" s="69">
        <v>0.4</v>
      </c>
      <c r="M259" s="69">
        <v>0.4</v>
      </c>
      <c r="N259" s="69">
        <v>0.4</v>
      </c>
      <c r="O259" s="69"/>
      <c r="P259" s="69"/>
      <c r="Q259" s="70"/>
      <c r="R259" s="70"/>
      <c r="S259" s="70"/>
      <c r="T259" s="71"/>
    </row>
    <row r="260" spans="2:20" hidden="1" outlineLevel="1">
      <c r="B260" s="67" t="s">
        <v>314</v>
      </c>
      <c r="C260" s="68">
        <v>4.5</v>
      </c>
      <c r="D260" s="68">
        <v>4.5</v>
      </c>
      <c r="E260" s="68">
        <v>4.5</v>
      </c>
      <c r="F260" s="69"/>
      <c r="G260" s="69"/>
      <c r="H260" s="69"/>
      <c r="I260" s="69"/>
      <c r="J260" s="69"/>
      <c r="K260" s="69"/>
      <c r="L260" s="69">
        <v>4.5</v>
      </c>
      <c r="M260" s="69">
        <v>4.5</v>
      </c>
      <c r="N260" s="69">
        <v>4.5</v>
      </c>
      <c r="O260" s="69"/>
      <c r="P260" s="69"/>
      <c r="Q260" s="70"/>
      <c r="R260" s="70"/>
      <c r="S260" s="70"/>
      <c r="T260" s="71"/>
    </row>
    <row r="261" spans="2:20" hidden="1" outlineLevel="1">
      <c r="B261" s="67" t="s">
        <v>315</v>
      </c>
      <c r="C261" s="68">
        <v>10.5</v>
      </c>
      <c r="D261" s="68">
        <v>10.5</v>
      </c>
      <c r="E261" s="68">
        <v>10.5</v>
      </c>
      <c r="F261" s="69"/>
      <c r="G261" s="69"/>
      <c r="H261" s="69"/>
      <c r="I261" s="69"/>
      <c r="J261" s="69"/>
      <c r="K261" s="69"/>
      <c r="L261" s="69">
        <v>10.5</v>
      </c>
      <c r="M261" s="69">
        <v>10.5</v>
      </c>
      <c r="N261" s="69">
        <v>10.5</v>
      </c>
      <c r="O261" s="69"/>
      <c r="P261" s="69"/>
      <c r="Q261" s="70"/>
      <c r="R261" s="70"/>
      <c r="S261" s="70"/>
      <c r="T261" s="71"/>
    </row>
    <row r="262" spans="2:20" hidden="1" outlineLevel="1">
      <c r="B262" s="67" t="s">
        <v>316</v>
      </c>
      <c r="C262" s="68">
        <v>2.7</v>
      </c>
      <c r="D262" s="68">
        <v>2.7</v>
      </c>
      <c r="E262" s="68">
        <v>2</v>
      </c>
      <c r="F262" s="69"/>
      <c r="G262" s="69"/>
      <c r="H262" s="69"/>
      <c r="I262" s="69"/>
      <c r="J262" s="69"/>
      <c r="K262" s="69"/>
      <c r="L262" s="69">
        <v>2.7</v>
      </c>
      <c r="M262" s="69">
        <v>2.7</v>
      </c>
      <c r="N262" s="69">
        <v>2</v>
      </c>
      <c r="O262" s="69"/>
      <c r="P262" s="69"/>
      <c r="Q262" s="70"/>
      <c r="R262" s="70"/>
      <c r="S262" s="70"/>
      <c r="T262" s="71"/>
    </row>
    <row r="263" spans="2:20" hidden="1" outlineLevel="1">
      <c r="B263" s="67" t="s">
        <v>317</v>
      </c>
      <c r="C263" s="68">
        <v>3</v>
      </c>
      <c r="D263" s="68">
        <v>3</v>
      </c>
      <c r="E263" s="68">
        <v>3</v>
      </c>
      <c r="F263" s="69"/>
      <c r="G263" s="69"/>
      <c r="H263" s="69"/>
      <c r="I263" s="69"/>
      <c r="J263" s="69"/>
      <c r="K263" s="69"/>
      <c r="L263" s="69">
        <v>3</v>
      </c>
      <c r="M263" s="69">
        <v>3</v>
      </c>
      <c r="N263" s="69">
        <v>3</v>
      </c>
      <c r="O263" s="69"/>
      <c r="P263" s="69"/>
      <c r="Q263" s="70"/>
      <c r="R263" s="70"/>
      <c r="S263" s="70"/>
      <c r="T263" s="71"/>
    </row>
    <row r="264" spans="2:20" hidden="1" outlineLevel="1">
      <c r="B264" s="67" t="s">
        <v>318</v>
      </c>
      <c r="C264" s="68">
        <v>0.7</v>
      </c>
      <c r="D264" s="68">
        <v>0.7</v>
      </c>
      <c r="E264" s="68">
        <v>0.7</v>
      </c>
      <c r="F264" s="69"/>
      <c r="G264" s="69"/>
      <c r="H264" s="69"/>
      <c r="I264" s="69"/>
      <c r="J264" s="69"/>
      <c r="K264" s="69"/>
      <c r="L264" s="69">
        <v>0.7</v>
      </c>
      <c r="M264" s="69">
        <v>0.7</v>
      </c>
      <c r="N264" s="69">
        <v>0.7</v>
      </c>
      <c r="O264" s="69"/>
      <c r="P264" s="69"/>
      <c r="Q264" s="70"/>
      <c r="R264" s="70"/>
      <c r="S264" s="70"/>
      <c r="T264" s="71"/>
    </row>
    <row r="265" spans="2:20" hidden="1" outlineLevel="1">
      <c r="B265" s="67" t="s">
        <v>319</v>
      </c>
      <c r="C265" s="68">
        <v>9.3000000000000007</v>
      </c>
      <c r="D265" s="68">
        <v>9.3000000000000007</v>
      </c>
      <c r="E265" s="68">
        <v>9.3000000000000007</v>
      </c>
      <c r="F265" s="69"/>
      <c r="G265" s="69"/>
      <c r="H265" s="69"/>
      <c r="I265" s="69"/>
      <c r="J265" s="69"/>
      <c r="K265" s="69"/>
      <c r="L265" s="69">
        <v>9.3000000000000007</v>
      </c>
      <c r="M265" s="69">
        <v>9.3000000000000007</v>
      </c>
      <c r="N265" s="69">
        <v>9.3000000000000007</v>
      </c>
      <c r="O265" s="69"/>
      <c r="P265" s="69"/>
      <c r="Q265" s="70"/>
      <c r="R265" s="70"/>
      <c r="S265" s="70"/>
      <c r="T265" s="71"/>
    </row>
    <row r="266" spans="2:20">
      <c r="B266" s="74" t="s">
        <v>320</v>
      </c>
      <c r="C266" s="75">
        <v>109.6</v>
      </c>
      <c r="D266" s="75">
        <v>59</v>
      </c>
      <c r="E266" s="75">
        <v>48.4</v>
      </c>
      <c r="F266" s="69"/>
      <c r="G266" s="69"/>
      <c r="H266" s="69"/>
      <c r="I266" s="69"/>
      <c r="J266" s="69"/>
      <c r="K266" s="69"/>
      <c r="L266" s="69">
        <f>SUM(L268:L279)</f>
        <v>109.6</v>
      </c>
      <c r="M266" s="69">
        <f t="shared" ref="M266:N266" si="24">SUM(M268:M279)</f>
        <v>59</v>
      </c>
      <c r="N266" s="69">
        <f t="shared" si="24"/>
        <v>48.4</v>
      </c>
      <c r="O266" s="69">
        <v>0</v>
      </c>
      <c r="P266" s="69">
        <v>0</v>
      </c>
      <c r="Q266" s="70">
        <v>9</v>
      </c>
      <c r="R266" s="70">
        <v>710</v>
      </c>
      <c r="S266" s="70">
        <v>0</v>
      </c>
      <c r="T266" s="71">
        <v>0</v>
      </c>
    </row>
    <row r="267" spans="2:20" hidden="1" collapsed="1">
      <c r="B267" s="67" t="s">
        <v>105</v>
      </c>
      <c r="C267" s="68"/>
      <c r="D267" s="68"/>
      <c r="E267" s="68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70"/>
      <c r="R267" s="70"/>
      <c r="S267" s="70"/>
      <c r="T267" s="71"/>
    </row>
    <row r="268" spans="2:20" hidden="1" outlineLevel="1">
      <c r="B268" s="67" t="s">
        <v>321</v>
      </c>
      <c r="C268" s="68">
        <v>2</v>
      </c>
      <c r="D268" s="68">
        <v>2</v>
      </c>
      <c r="E268" s="68">
        <v>2</v>
      </c>
      <c r="F268" s="69"/>
      <c r="G268" s="69"/>
      <c r="H268" s="69"/>
      <c r="I268" s="69"/>
      <c r="J268" s="69"/>
      <c r="K268" s="69"/>
      <c r="L268" s="69">
        <v>2</v>
      </c>
      <c r="M268" s="69">
        <v>2</v>
      </c>
      <c r="N268" s="69">
        <v>2</v>
      </c>
      <c r="O268" s="69"/>
      <c r="P268" s="69"/>
      <c r="Q268" s="70"/>
      <c r="R268" s="70"/>
      <c r="S268" s="70"/>
      <c r="T268" s="71"/>
    </row>
    <row r="269" spans="2:20" hidden="1" outlineLevel="1">
      <c r="B269" s="67" t="s">
        <v>322</v>
      </c>
      <c r="C269" s="68">
        <v>8</v>
      </c>
      <c r="D269" s="68">
        <v>8</v>
      </c>
      <c r="E269" s="68">
        <v>8</v>
      </c>
      <c r="F269" s="69"/>
      <c r="G269" s="69"/>
      <c r="H269" s="69"/>
      <c r="I269" s="69"/>
      <c r="J269" s="69"/>
      <c r="K269" s="69"/>
      <c r="L269" s="69">
        <v>8</v>
      </c>
      <c r="M269" s="69">
        <v>8</v>
      </c>
      <c r="N269" s="69">
        <v>8</v>
      </c>
      <c r="O269" s="69"/>
      <c r="P269" s="69"/>
      <c r="Q269" s="70"/>
      <c r="R269" s="70"/>
      <c r="S269" s="70"/>
      <c r="T269" s="71"/>
    </row>
    <row r="270" spans="2:20" hidden="1" outlineLevel="1">
      <c r="B270" s="67" t="s">
        <v>323</v>
      </c>
      <c r="C270" s="68">
        <v>11.7</v>
      </c>
      <c r="D270" s="68">
        <v>11.7</v>
      </c>
      <c r="E270" s="68">
        <v>11.7</v>
      </c>
      <c r="F270" s="69"/>
      <c r="G270" s="69"/>
      <c r="H270" s="69"/>
      <c r="I270" s="69"/>
      <c r="J270" s="69"/>
      <c r="K270" s="69"/>
      <c r="L270" s="69">
        <v>11.7</v>
      </c>
      <c r="M270" s="69">
        <v>11.7</v>
      </c>
      <c r="N270" s="69">
        <v>11.7</v>
      </c>
      <c r="O270" s="69"/>
      <c r="P270" s="69"/>
      <c r="Q270" s="70"/>
      <c r="R270" s="70"/>
      <c r="S270" s="70"/>
      <c r="T270" s="71"/>
    </row>
    <row r="271" spans="2:20" hidden="1" outlineLevel="1">
      <c r="B271" s="67" t="s">
        <v>324</v>
      </c>
      <c r="C271" s="68">
        <v>1</v>
      </c>
      <c r="D271" s="68">
        <v>1</v>
      </c>
      <c r="E271" s="68">
        <v>1</v>
      </c>
      <c r="F271" s="69"/>
      <c r="G271" s="69"/>
      <c r="H271" s="69"/>
      <c r="I271" s="69"/>
      <c r="J271" s="69"/>
      <c r="K271" s="69"/>
      <c r="L271" s="69">
        <v>1</v>
      </c>
      <c r="M271" s="69">
        <v>1</v>
      </c>
      <c r="N271" s="69">
        <v>1</v>
      </c>
      <c r="O271" s="69"/>
      <c r="P271" s="69"/>
      <c r="Q271" s="70"/>
      <c r="R271" s="70"/>
      <c r="S271" s="70"/>
      <c r="T271" s="71"/>
    </row>
    <row r="272" spans="2:20" hidden="1" outlineLevel="1">
      <c r="B272" s="67" t="s">
        <v>325</v>
      </c>
      <c r="C272" s="68">
        <v>3</v>
      </c>
      <c r="D272" s="68">
        <v>3</v>
      </c>
      <c r="E272" s="68">
        <v>3</v>
      </c>
      <c r="F272" s="69"/>
      <c r="G272" s="69"/>
      <c r="H272" s="69"/>
      <c r="I272" s="69"/>
      <c r="J272" s="69"/>
      <c r="K272" s="69"/>
      <c r="L272" s="69">
        <v>3</v>
      </c>
      <c r="M272" s="69">
        <v>3</v>
      </c>
      <c r="N272" s="69">
        <v>3</v>
      </c>
      <c r="O272" s="69"/>
      <c r="P272" s="69"/>
      <c r="Q272" s="70"/>
      <c r="R272" s="70"/>
      <c r="S272" s="70"/>
      <c r="T272" s="71"/>
    </row>
    <row r="273" spans="2:20" hidden="1" outlineLevel="1">
      <c r="B273" s="67" t="s">
        <v>326</v>
      </c>
      <c r="C273" s="68">
        <v>1</v>
      </c>
      <c r="D273" s="68">
        <v>1</v>
      </c>
      <c r="E273" s="68">
        <v>1</v>
      </c>
      <c r="F273" s="69"/>
      <c r="G273" s="69"/>
      <c r="H273" s="69"/>
      <c r="I273" s="69"/>
      <c r="J273" s="69"/>
      <c r="K273" s="69"/>
      <c r="L273" s="69">
        <v>1</v>
      </c>
      <c r="M273" s="69">
        <v>1</v>
      </c>
      <c r="N273" s="69">
        <v>1</v>
      </c>
      <c r="O273" s="69"/>
      <c r="P273" s="69"/>
      <c r="Q273" s="70"/>
      <c r="R273" s="70"/>
      <c r="S273" s="70"/>
      <c r="T273" s="71"/>
    </row>
    <row r="274" spans="2:20" hidden="1" outlineLevel="1">
      <c r="B274" s="67" t="s">
        <v>327</v>
      </c>
      <c r="C274" s="68">
        <v>52.4</v>
      </c>
      <c r="D274" s="68">
        <v>16.2</v>
      </c>
      <c r="E274" s="68">
        <v>16.2</v>
      </c>
      <c r="F274" s="69"/>
      <c r="G274" s="69"/>
      <c r="H274" s="69"/>
      <c r="I274" s="69"/>
      <c r="J274" s="69"/>
      <c r="K274" s="69"/>
      <c r="L274" s="69">
        <v>52.4</v>
      </c>
      <c r="M274" s="69">
        <v>16.2</v>
      </c>
      <c r="N274" s="69">
        <v>16.2</v>
      </c>
      <c r="O274" s="69"/>
      <c r="P274" s="69"/>
      <c r="Q274" s="70"/>
      <c r="R274" s="70"/>
      <c r="S274" s="70"/>
      <c r="T274" s="71"/>
    </row>
    <row r="275" spans="2:20" hidden="1" outlineLevel="1">
      <c r="B275" s="67" t="s">
        <v>328</v>
      </c>
      <c r="C275" s="68">
        <v>1</v>
      </c>
      <c r="D275" s="68">
        <v>1</v>
      </c>
      <c r="E275" s="68">
        <v>1</v>
      </c>
      <c r="F275" s="69"/>
      <c r="G275" s="69"/>
      <c r="H275" s="69"/>
      <c r="I275" s="69"/>
      <c r="J275" s="69"/>
      <c r="K275" s="69"/>
      <c r="L275" s="69">
        <v>1</v>
      </c>
      <c r="M275" s="69">
        <v>1</v>
      </c>
      <c r="N275" s="69">
        <v>1</v>
      </c>
      <c r="O275" s="69"/>
      <c r="P275" s="69"/>
      <c r="Q275" s="70"/>
      <c r="R275" s="70"/>
      <c r="S275" s="70"/>
      <c r="T275" s="71"/>
    </row>
    <row r="276" spans="2:20" hidden="1" outlineLevel="1">
      <c r="B276" s="67" t="s">
        <v>329</v>
      </c>
      <c r="C276" s="68">
        <v>14.5</v>
      </c>
      <c r="D276" s="68">
        <v>0.1</v>
      </c>
      <c r="E276" s="68" t="s">
        <v>115</v>
      </c>
      <c r="F276" s="69"/>
      <c r="G276" s="69"/>
      <c r="H276" s="69"/>
      <c r="I276" s="69"/>
      <c r="J276" s="69"/>
      <c r="K276" s="69"/>
      <c r="L276" s="69">
        <v>14.5</v>
      </c>
      <c r="M276" s="69">
        <v>0.1</v>
      </c>
      <c r="N276" s="69" t="s">
        <v>115</v>
      </c>
      <c r="O276" s="69"/>
      <c r="P276" s="69"/>
      <c r="Q276" s="70"/>
      <c r="R276" s="70"/>
      <c r="S276" s="70"/>
      <c r="T276" s="71"/>
    </row>
    <row r="277" spans="2:20" hidden="1" outlineLevel="1">
      <c r="B277" s="67" t="s">
        <v>330</v>
      </c>
      <c r="C277" s="68">
        <v>2</v>
      </c>
      <c r="D277" s="68">
        <v>2</v>
      </c>
      <c r="E277" s="68">
        <v>2</v>
      </c>
      <c r="F277" s="69"/>
      <c r="G277" s="69"/>
      <c r="H277" s="69"/>
      <c r="I277" s="69"/>
      <c r="J277" s="69"/>
      <c r="K277" s="69"/>
      <c r="L277" s="69">
        <v>2</v>
      </c>
      <c r="M277" s="69">
        <v>2</v>
      </c>
      <c r="N277" s="69">
        <v>2</v>
      </c>
      <c r="O277" s="69"/>
      <c r="P277" s="69"/>
      <c r="Q277" s="70"/>
      <c r="R277" s="70"/>
      <c r="S277" s="70"/>
      <c r="T277" s="71"/>
    </row>
    <row r="278" spans="2:20" hidden="1" outlineLevel="1">
      <c r="B278" s="67" t="s">
        <v>331</v>
      </c>
      <c r="C278" s="68">
        <v>1.5</v>
      </c>
      <c r="D278" s="68">
        <v>1.5</v>
      </c>
      <c r="E278" s="68">
        <v>1.5</v>
      </c>
      <c r="F278" s="69"/>
      <c r="G278" s="69"/>
      <c r="H278" s="69"/>
      <c r="I278" s="69"/>
      <c r="J278" s="69"/>
      <c r="K278" s="69"/>
      <c r="L278" s="69">
        <v>1.5</v>
      </c>
      <c r="M278" s="69">
        <v>1.5</v>
      </c>
      <c r="N278" s="69">
        <v>1.5</v>
      </c>
      <c r="O278" s="69"/>
      <c r="P278" s="69"/>
      <c r="Q278" s="70"/>
      <c r="R278" s="70"/>
      <c r="S278" s="70"/>
      <c r="T278" s="71"/>
    </row>
    <row r="279" spans="2:20" hidden="1" outlineLevel="1">
      <c r="B279" s="67" t="s">
        <v>332</v>
      </c>
      <c r="C279" s="68">
        <v>11.5</v>
      </c>
      <c r="D279" s="68">
        <v>11.5</v>
      </c>
      <c r="E279" s="68">
        <v>1</v>
      </c>
      <c r="F279" s="69"/>
      <c r="G279" s="69"/>
      <c r="H279" s="69"/>
      <c r="I279" s="69"/>
      <c r="J279" s="69"/>
      <c r="K279" s="69"/>
      <c r="L279" s="69">
        <v>11.5</v>
      </c>
      <c r="M279" s="69">
        <v>11.5</v>
      </c>
      <c r="N279" s="69">
        <v>1</v>
      </c>
      <c r="O279" s="69"/>
      <c r="P279" s="69"/>
      <c r="Q279" s="70"/>
      <c r="R279" s="70"/>
      <c r="S279" s="70"/>
      <c r="T279" s="71"/>
    </row>
    <row r="280" spans="2:20">
      <c r="B280" s="74" t="s">
        <v>333</v>
      </c>
      <c r="C280" s="75">
        <v>1214</v>
      </c>
      <c r="D280" s="75">
        <v>78.3</v>
      </c>
      <c r="E280" s="75">
        <v>68.099999999999994</v>
      </c>
      <c r="F280" s="69"/>
      <c r="G280" s="69"/>
      <c r="H280" s="69"/>
      <c r="I280" s="69">
        <v>275.39999999999998</v>
      </c>
      <c r="J280" s="69"/>
      <c r="K280" s="69"/>
      <c r="L280" s="69">
        <f>SUM(L282:L293)</f>
        <v>938.59999999999991</v>
      </c>
      <c r="M280" s="69">
        <f t="shared" ref="M280:N280" si="25">SUM(M282:M293)</f>
        <v>78.3</v>
      </c>
      <c r="N280" s="69">
        <f t="shared" si="25"/>
        <v>68.100000000000009</v>
      </c>
      <c r="O280" s="69">
        <v>283.39999999999998</v>
      </c>
      <c r="P280" s="69">
        <v>23.3</v>
      </c>
      <c r="Q280" s="70">
        <v>0</v>
      </c>
      <c r="R280" s="70">
        <v>0</v>
      </c>
      <c r="S280" s="70">
        <v>0</v>
      </c>
      <c r="T280" s="71">
        <v>0</v>
      </c>
    </row>
    <row r="281" spans="2:20" hidden="1" collapsed="1">
      <c r="B281" s="67" t="s">
        <v>105</v>
      </c>
      <c r="C281" s="68"/>
      <c r="D281" s="68"/>
      <c r="E281" s="68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70"/>
      <c r="R281" s="70"/>
      <c r="S281" s="70"/>
      <c r="T281" s="71"/>
    </row>
    <row r="282" spans="2:20" hidden="1" outlineLevel="1">
      <c r="B282" s="67" t="s">
        <v>334</v>
      </c>
      <c r="C282" s="68">
        <v>98.2</v>
      </c>
      <c r="D282" s="68">
        <v>28.6</v>
      </c>
      <c r="E282" s="68">
        <v>28.6</v>
      </c>
      <c r="F282" s="69"/>
      <c r="G282" s="69"/>
      <c r="H282" s="69"/>
      <c r="I282" s="69"/>
      <c r="J282" s="69"/>
      <c r="K282" s="69"/>
      <c r="L282" s="69">
        <v>98.2</v>
      </c>
      <c r="M282" s="69">
        <v>28.6</v>
      </c>
      <c r="N282" s="69">
        <v>28.6</v>
      </c>
      <c r="O282" s="69"/>
      <c r="P282" s="69"/>
      <c r="Q282" s="70"/>
      <c r="R282" s="70"/>
      <c r="S282" s="70"/>
      <c r="T282" s="71"/>
    </row>
    <row r="283" spans="2:20" hidden="1" outlineLevel="1">
      <c r="B283" s="67" t="s">
        <v>335</v>
      </c>
      <c r="C283" s="68">
        <v>60.2</v>
      </c>
      <c r="D283" s="68">
        <v>2.2000000000000002</v>
      </c>
      <c r="E283" s="68">
        <v>2.2000000000000002</v>
      </c>
      <c r="F283" s="69"/>
      <c r="G283" s="69"/>
      <c r="H283" s="69"/>
      <c r="I283" s="69"/>
      <c r="J283" s="69"/>
      <c r="K283" s="69"/>
      <c r="L283" s="69">
        <v>60.2</v>
      </c>
      <c r="M283" s="69">
        <v>2.2000000000000002</v>
      </c>
      <c r="N283" s="69">
        <v>2.2000000000000002</v>
      </c>
      <c r="O283" s="69"/>
      <c r="P283" s="69"/>
      <c r="Q283" s="70"/>
      <c r="R283" s="70"/>
      <c r="S283" s="70"/>
      <c r="T283" s="71"/>
    </row>
    <row r="284" spans="2:20" hidden="1" outlineLevel="1">
      <c r="B284" s="67" t="s">
        <v>336</v>
      </c>
      <c r="C284" s="68">
        <v>140.5</v>
      </c>
      <c r="D284" s="68">
        <v>7.9</v>
      </c>
      <c r="E284" s="68">
        <v>7.9</v>
      </c>
      <c r="F284" s="69"/>
      <c r="G284" s="69"/>
      <c r="H284" s="69"/>
      <c r="I284" s="69"/>
      <c r="J284" s="69"/>
      <c r="K284" s="69"/>
      <c r="L284" s="69">
        <v>140.5</v>
      </c>
      <c r="M284" s="69">
        <v>7.9</v>
      </c>
      <c r="N284" s="69">
        <v>7.9</v>
      </c>
      <c r="O284" s="69"/>
      <c r="P284" s="69"/>
      <c r="Q284" s="70"/>
      <c r="R284" s="70"/>
      <c r="S284" s="70"/>
      <c r="T284" s="71"/>
    </row>
    <row r="285" spans="2:20" hidden="1" outlineLevel="1">
      <c r="B285" s="67" t="s">
        <v>318</v>
      </c>
      <c r="C285" s="68">
        <v>69.900000000000006</v>
      </c>
      <c r="D285" s="68">
        <v>3.1</v>
      </c>
      <c r="E285" s="68">
        <v>3.1</v>
      </c>
      <c r="F285" s="69"/>
      <c r="G285" s="69"/>
      <c r="H285" s="69"/>
      <c r="I285" s="69"/>
      <c r="J285" s="69"/>
      <c r="K285" s="69"/>
      <c r="L285" s="69">
        <v>69.900000000000006</v>
      </c>
      <c r="M285" s="69">
        <v>3.1</v>
      </c>
      <c r="N285" s="69">
        <v>3.1</v>
      </c>
      <c r="O285" s="69"/>
      <c r="P285" s="69"/>
      <c r="Q285" s="70"/>
      <c r="R285" s="70"/>
      <c r="S285" s="70"/>
      <c r="T285" s="71"/>
    </row>
    <row r="286" spans="2:20" hidden="1" outlineLevel="1">
      <c r="B286" s="67" t="s">
        <v>337</v>
      </c>
      <c r="C286" s="68">
        <v>170.4</v>
      </c>
      <c r="D286" s="68">
        <v>4.4000000000000004</v>
      </c>
      <c r="E286" s="68">
        <v>4.4000000000000004</v>
      </c>
      <c r="F286" s="69"/>
      <c r="G286" s="69"/>
      <c r="H286" s="69"/>
      <c r="I286" s="69"/>
      <c r="J286" s="69"/>
      <c r="K286" s="69"/>
      <c r="L286" s="69">
        <v>170.4</v>
      </c>
      <c r="M286" s="69">
        <v>4.4000000000000004</v>
      </c>
      <c r="N286" s="69">
        <v>4.4000000000000004</v>
      </c>
      <c r="O286" s="69"/>
      <c r="P286" s="69"/>
      <c r="Q286" s="70"/>
      <c r="R286" s="70"/>
      <c r="S286" s="70"/>
      <c r="T286" s="71"/>
    </row>
    <row r="287" spans="2:20" hidden="1" outlineLevel="1">
      <c r="B287" s="67" t="s">
        <v>338</v>
      </c>
      <c r="C287" s="68">
        <v>70.599999999999994</v>
      </c>
      <c r="D287" s="68">
        <v>11.4</v>
      </c>
      <c r="E287" s="68">
        <v>3.7</v>
      </c>
      <c r="F287" s="69"/>
      <c r="G287" s="69"/>
      <c r="H287" s="69"/>
      <c r="I287" s="69"/>
      <c r="J287" s="69"/>
      <c r="K287" s="69"/>
      <c r="L287" s="69">
        <v>70.599999999999994</v>
      </c>
      <c r="M287" s="69">
        <v>11.4</v>
      </c>
      <c r="N287" s="69">
        <v>3.7</v>
      </c>
      <c r="O287" s="69"/>
      <c r="P287" s="69"/>
      <c r="Q287" s="70"/>
      <c r="R287" s="70"/>
      <c r="S287" s="70"/>
      <c r="T287" s="71"/>
    </row>
    <row r="288" spans="2:20" hidden="1" outlineLevel="1">
      <c r="B288" s="67" t="s">
        <v>339</v>
      </c>
      <c r="C288" s="68">
        <v>64.900000000000006</v>
      </c>
      <c r="D288" s="68">
        <v>0.9</v>
      </c>
      <c r="E288" s="68">
        <v>0.9</v>
      </c>
      <c r="F288" s="69"/>
      <c r="G288" s="69"/>
      <c r="H288" s="69"/>
      <c r="I288" s="69"/>
      <c r="J288" s="69"/>
      <c r="K288" s="69"/>
      <c r="L288" s="69">
        <v>64.900000000000006</v>
      </c>
      <c r="M288" s="69">
        <v>0.9</v>
      </c>
      <c r="N288" s="69">
        <v>0.9</v>
      </c>
      <c r="O288" s="69"/>
      <c r="P288" s="69"/>
      <c r="Q288" s="70"/>
      <c r="R288" s="70"/>
      <c r="S288" s="70"/>
      <c r="T288" s="71"/>
    </row>
    <row r="289" spans="2:20" hidden="1" outlineLevel="1">
      <c r="B289" s="67" t="s">
        <v>340</v>
      </c>
      <c r="C289" s="68">
        <v>52.7</v>
      </c>
      <c r="D289" s="68">
        <v>3.4</v>
      </c>
      <c r="E289" s="68">
        <v>3.4</v>
      </c>
      <c r="F289" s="69"/>
      <c r="G289" s="69"/>
      <c r="H289" s="69"/>
      <c r="I289" s="69"/>
      <c r="J289" s="69"/>
      <c r="K289" s="69"/>
      <c r="L289" s="69">
        <v>52.7</v>
      </c>
      <c r="M289" s="69">
        <v>3.4</v>
      </c>
      <c r="N289" s="69">
        <v>3.4</v>
      </c>
      <c r="O289" s="69"/>
      <c r="P289" s="69"/>
      <c r="Q289" s="70"/>
      <c r="R289" s="70"/>
      <c r="S289" s="70"/>
      <c r="T289" s="71"/>
    </row>
    <row r="290" spans="2:20" hidden="1" outlineLevel="1">
      <c r="B290" s="67" t="s">
        <v>341</v>
      </c>
      <c r="C290" s="68">
        <v>60.9</v>
      </c>
      <c r="D290" s="68">
        <v>3.2</v>
      </c>
      <c r="E290" s="68">
        <v>0.7</v>
      </c>
      <c r="F290" s="69"/>
      <c r="G290" s="69"/>
      <c r="H290" s="69"/>
      <c r="I290" s="69"/>
      <c r="J290" s="69"/>
      <c r="K290" s="69"/>
      <c r="L290" s="69">
        <v>60.9</v>
      </c>
      <c r="M290" s="69">
        <v>3.2</v>
      </c>
      <c r="N290" s="69">
        <v>0.7</v>
      </c>
      <c r="O290" s="69"/>
      <c r="P290" s="69"/>
      <c r="Q290" s="70"/>
      <c r="R290" s="70"/>
      <c r="S290" s="70"/>
      <c r="T290" s="71"/>
    </row>
    <row r="291" spans="2:20" hidden="1" outlineLevel="1">
      <c r="B291" s="67" t="s">
        <v>342</v>
      </c>
      <c r="C291" s="68">
        <v>50</v>
      </c>
      <c r="D291" s="68">
        <v>1.5</v>
      </c>
      <c r="E291" s="68">
        <v>1.5</v>
      </c>
      <c r="F291" s="69"/>
      <c r="G291" s="69"/>
      <c r="H291" s="69"/>
      <c r="I291" s="69"/>
      <c r="J291" s="69"/>
      <c r="K291" s="69"/>
      <c r="L291" s="69">
        <v>50</v>
      </c>
      <c r="M291" s="69">
        <v>1.5</v>
      </c>
      <c r="N291" s="69">
        <v>1.5</v>
      </c>
      <c r="O291" s="69"/>
      <c r="P291" s="69"/>
      <c r="Q291" s="70"/>
      <c r="R291" s="70"/>
      <c r="S291" s="70"/>
      <c r="T291" s="71"/>
    </row>
    <row r="292" spans="2:20" hidden="1" outlineLevel="1">
      <c r="B292" s="67" t="s">
        <v>343</v>
      </c>
      <c r="C292" s="68">
        <v>41.9</v>
      </c>
      <c r="D292" s="68">
        <v>6</v>
      </c>
      <c r="E292" s="68">
        <v>6</v>
      </c>
      <c r="F292" s="69"/>
      <c r="G292" s="69"/>
      <c r="H292" s="69"/>
      <c r="I292" s="69"/>
      <c r="J292" s="69"/>
      <c r="K292" s="69"/>
      <c r="L292" s="69">
        <v>41.9</v>
      </c>
      <c r="M292" s="69">
        <v>6</v>
      </c>
      <c r="N292" s="69">
        <v>6</v>
      </c>
      <c r="O292" s="69"/>
      <c r="P292" s="69"/>
      <c r="Q292" s="70"/>
      <c r="R292" s="70"/>
      <c r="S292" s="70"/>
      <c r="T292" s="71"/>
    </row>
    <row r="293" spans="2:20" hidden="1" outlineLevel="1">
      <c r="B293" s="67" t="s">
        <v>312</v>
      </c>
      <c r="C293" s="68">
        <v>58.4</v>
      </c>
      <c r="D293" s="68">
        <v>5.7</v>
      </c>
      <c r="E293" s="68">
        <v>5.7</v>
      </c>
      <c r="F293" s="69"/>
      <c r="G293" s="69"/>
      <c r="H293" s="69"/>
      <c r="I293" s="69"/>
      <c r="J293" s="69"/>
      <c r="K293" s="69"/>
      <c r="L293" s="69">
        <v>58.4</v>
      </c>
      <c r="M293" s="69">
        <v>5.7</v>
      </c>
      <c r="N293" s="69">
        <v>5.7</v>
      </c>
      <c r="O293" s="69"/>
      <c r="P293" s="69"/>
      <c r="Q293" s="70"/>
      <c r="R293" s="70"/>
      <c r="S293" s="70"/>
      <c r="T293" s="71"/>
    </row>
    <row r="294" spans="2:20" hidden="1">
      <c r="B294" s="76" t="s">
        <v>344</v>
      </c>
      <c r="C294" s="77">
        <v>275.39999999999998</v>
      </c>
      <c r="D294" s="77"/>
      <c r="E294" s="77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70"/>
      <c r="R294" s="70"/>
      <c r="S294" s="70"/>
      <c r="T294" s="71"/>
    </row>
    <row r="295" spans="2:20">
      <c r="B295" s="74" t="s">
        <v>345</v>
      </c>
      <c r="C295" s="75">
        <v>591.9</v>
      </c>
      <c r="D295" s="75">
        <v>263.60000000000002</v>
      </c>
      <c r="E295" s="75">
        <v>263.60000000000002</v>
      </c>
      <c r="F295" s="69"/>
      <c r="G295" s="69"/>
      <c r="H295" s="69"/>
      <c r="I295" s="69">
        <v>188</v>
      </c>
      <c r="J295" s="69">
        <v>60.1</v>
      </c>
      <c r="K295" s="69">
        <v>60.1</v>
      </c>
      <c r="L295" s="69">
        <f>SUM(L297:L310)</f>
        <v>403.9</v>
      </c>
      <c r="M295" s="69">
        <f t="shared" ref="M295:N295" si="26">SUM(M297:M310)</f>
        <v>203.5</v>
      </c>
      <c r="N295" s="69">
        <f t="shared" si="26"/>
        <v>203.5</v>
      </c>
      <c r="O295" s="69">
        <v>137.69999999999999</v>
      </c>
      <c r="P295" s="69">
        <v>23.3</v>
      </c>
      <c r="Q295" s="70">
        <v>22</v>
      </c>
      <c r="R295" s="70">
        <v>1059</v>
      </c>
      <c r="S295" s="70">
        <v>0</v>
      </c>
      <c r="T295" s="71">
        <v>0</v>
      </c>
    </row>
    <row r="296" spans="2:20" hidden="1" collapsed="1">
      <c r="B296" s="67" t="s">
        <v>105</v>
      </c>
      <c r="C296" s="68"/>
      <c r="D296" s="68"/>
      <c r="E296" s="68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70"/>
      <c r="R296" s="70"/>
      <c r="S296" s="70"/>
      <c r="T296" s="71"/>
    </row>
    <row r="297" spans="2:20" hidden="1" outlineLevel="1">
      <c r="B297" s="67" t="s">
        <v>346</v>
      </c>
      <c r="C297" s="68">
        <v>122.1</v>
      </c>
      <c r="D297" s="68">
        <v>73.7</v>
      </c>
      <c r="E297" s="68">
        <v>73.7</v>
      </c>
      <c r="F297" s="69"/>
      <c r="G297" s="69"/>
      <c r="H297" s="69"/>
      <c r="I297" s="69"/>
      <c r="J297" s="69"/>
      <c r="K297" s="69"/>
      <c r="L297" s="69">
        <v>122.1</v>
      </c>
      <c r="M297" s="69">
        <v>73.7</v>
      </c>
      <c r="N297" s="69">
        <v>73.7</v>
      </c>
      <c r="O297" s="69"/>
      <c r="P297" s="69"/>
      <c r="Q297" s="70"/>
      <c r="R297" s="70"/>
      <c r="S297" s="70"/>
      <c r="T297" s="71"/>
    </row>
    <row r="298" spans="2:20" hidden="1" outlineLevel="1">
      <c r="B298" s="67" t="s">
        <v>347</v>
      </c>
      <c r="C298" s="68">
        <v>15</v>
      </c>
      <c r="D298" s="68">
        <v>2</v>
      </c>
      <c r="E298" s="68">
        <v>2</v>
      </c>
      <c r="F298" s="69"/>
      <c r="G298" s="69"/>
      <c r="H298" s="69"/>
      <c r="I298" s="69"/>
      <c r="J298" s="69"/>
      <c r="K298" s="69"/>
      <c r="L298" s="69">
        <v>15</v>
      </c>
      <c r="M298" s="69">
        <v>2</v>
      </c>
      <c r="N298" s="69">
        <v>2</v>
      </c>
      <c r="O298" s="69"/>
      <c r="P298" s="69"/>
      <c r="Q298" s="70"/>
      <c r="R298" s="70"/>
      <c r="S298" s="70"/>
      <c r="T298" s="71"/>
    </row>
    <row r="299" spans="2:20" hidden="1" outlineLevel="1">
      <c r="B299" s="67" t="s">
        <v>161</v>
      </c>
      <c r="C299" s="68">
        <v>27.1</v>
      </c>
      <c r="D299" s="68">
        <v>3.7</v>
      </c>
      <c r="E299" s="68">
        <v>3.7</v>
      </c>
      <c r="F299" s="69"/>
      <c r="G299" s="69"/>
      <c r="H299" s="69"/>
      <c r="I299" s="69"/>
      <c r="J299" s="69"/>
      <c r="K299" s="69"/>
      <c r="L299" s="69">
        <v>27.1</v>
      </c>
      <c r="M299" s="69">
        <v>3.7</v>
      </c>
      <c r="N299" s="69">
        <v>3.7</v>
      </c>
      <c r="O299" s="69"/>
      <c r="P299" s="69"/>
      <c r="Q299" s="70"/>
      <c r="R299" s="70"/>
      <c r="S299" s="70"/>
      <c r="T299" s="71"/>
    </row>
    <row r="300" spans="2:20" hidden="1" outlineLevel="1">
      <c r="B300" s="67" t="s">
        <v>348</v>
      </c>
      <c r="C300" s="68">
        <v>10.8</v>
      </c>
      <c r="D300" s="68">
        <v>10.8</v>
      </c>
      <c r="E300" s="68">
        <v>10.8</v>
      </c>
      <c r="F300" s="69"/>
      <c r="G300" s="69"/>
      <c r="H300" s="69"/>
      <c r="I300" s="69"/>
      <c r="J300" s="69"/>
      <c r="K300" s="69"/>
      <c r="L300" s="69">
        <v>10.8</v>
      </c>
      <c r="M300" s="69">
        <v>10.8</v>
      </c>
      <c r="N300" s="69">
        <v>10.8</v>
      </c>
      <c r="O300" s="69"/>
      <c r="P300" s="69"/>
      <c r="Q300" s="70"/>
      <c r="R300" s="70"/>
      <c r="S300" s="70"/>
      <c r="T300" s="71"/>
    </row>
    <row r="301" spans="2:20" hidden="1" outlineLevel="1">
      <c r="B301" s="67" t="s">
        <v>349</v>
      </c>
      <c r="C301" s="68">
        <v>29</v>
      </c>
      <c r="D301" s="68">
        <v>4</v>
      </c>
      <c r="E301" s="68">
        <v>4</v>
      </c>
      <c r="F301" s="69"/>
      <c r="G301" s="69"/>
      <c r="H301" s="69"/>
      <c r="I301" s="69"/>
      <c r="J301" s="69"/>
      <c r="K301" s="69"/>
      <c r="L301" s="69">
        <v>29</v>
      </c>
      <c r="M301" s="69">
        <v>4</v>
      </c>
      <c r="N301" s="69">
        <v>4</v>
      </c>
      <c r="O301" s="69"/>
      <c r="P301" s="69"/>
      <c r="Q301" s="70"/>
      <c r="R301" s="70"/>
      <c r="S301" s="70"/>
      <c r="T301" s="71"/>
    </row>
    <row r="302" spans="2:20" hidden="1" outlineLevel="1">
      <c r="B302" s="67" t="s">
        <v>350</v>
      </c>
      <c r="C302" s="68">
        <v>10.199999999999999</v>
      </c>
      <c r="D302" s="68">
        <v>10.199999999999999</v>
      </c>
      <c r="E302" s="68">
        <v>10.199999999999999</v>
      </c>
      <c r="F302" s="69"/>
      <c r="G302" s="69"/>
      <c r="H302" s="69"/>
      <c r="I302" s="69"/>
      <c r="J302" s="69"/>
      <c r="K302" s="69"/>
      <c r="L302" s="69">
        <v>10.199999999999999</v>
      </c>
      <c r="M302" s="69">
        <v>10.199999999999999</v>
      </c>
      <c r="N302" s="69">
        <v>10.199999999999999</v>
      </c>
      <c r="O302" s="69"/>
      <c r="P302" s="69"/>
      <c r="Q302" s="70"/>
      <c r="R302" s="70"/>
      <c r="S302" s="70"/>
      <c r="T302" s="71"/>
    </row>
    <row r="303" spans="2:20" hidden="1" outlineLevel="1">
      <c r="B303" s="67" t="s">
        <v>351</v>
      </c>
      <c r="C303" s="68">
        <v>38</v>
      </c>
      <c r="D303" s="68">
        <v>8</v>
      </c>
      <c r="E303" s="68">
        <v>8</v>
      </c>
      <c r="F303" s="69"/>
      <c r="G303" s="69"/>
      <c r="H303" s="69"/>
      <c r="I303" s="69"/>
      <c r="J303" s="69"/>
      <c r="K303" s="69"/>
      <c r="L303" s="69">
        <v>38</v>
      </c>
      <c r="M303" s="69">
        <v>8</v>
      </c>
      <c r="N303" s="69">
        <v>8</v>
      </c>
      <c r="O303" s="69"/>
      <c r="P303" s="69"/>
      <c r="Q303" s="70"/>
      <c r="R303" s="70"/>
      <c r="S303" s="70"/>
      <c r="T303" s="71"/>
    </row>
    <row r="304" spans="2:20" hidden="1" outlineLevel="1">
      <c r="B304" s="67" t="s">
        <v>352</v>
      </c>
      <c r="C304" s="68">
        <v>19.5</v>
      </c>
      <c r="D304" s="68">
        <v>15.9</v>
      </c>
      <c r="E304" s="68">
        <v>15.9</v>
      </c>
      <c r="F304" s="69"/>
      <c r="G304" s="69"/>
      <c r="H304" s="69"/>
      <c r="I304" s="69"/>
      <c r="J304" s="69"/>
      <c r="K304" s="69"/>
      <c r="L304" s="69">
        <v>19.5</v>
      </c>
      <c r="M304" s="69">
        <v>15.9</v>
      </c>
      <c r="N304" s="69">
        <v>15.9</v>
      </c>
      <c r="O304" s="69"/>
      <c r="P304" s="69"/>
      <c r="Q304" s="70"/>
      <c r="R304" s="70"/>
      <c r="S304" s="70"/>
      <c r="T304" s="71"/>
    </row>
    <row r="305" spans="2:20" hidden="1" outlineLevel="1">
      <c r="B305" s="67" t="s">
        <v>353</v>
      </c>
      <c r="C305" s="68">
        <v>28</v>
      </c>
      <c r="D305" s="68">
        <v>28</v>
      </c>
      <c r="E305" s="68">
        <v>28</v>
      </c>
      <c r="F305" s="69"/>
      <c r="G305" s="69"/>
      <c r="H305" s="69"/>
      <c r="I305" s="69"/>
      <c r="J305" s="69"/>
      <c r="K305" s="69"/>
      <c r="L305" s="69">
        <v>28</v>
      </c>
      <c r="M305" s="69">
        <v>28</v>
      </c>
      <c r="N305" s="69">
        <v>28</v>
      </c>
      <c r="O305" s="69"/>
      <c r="P305" s="69"/>
      <c r="Q305" s="70"/>
      <c r="R305" s="70"/>
      <c r="S305" s="70"/>
      <c r="T305" s="71"/>
    </row>
    <row r="306" spans="2:20" hidden="1" outlineLevel="1">
      <c r="B306" s="67" t="s">
        <v>354</v>
      </c>
      <c r="C306" s="68">
        <v>2.2000000000000002</v>
      </c>
      <c r="D306" s="68">
        <v>2.2000000000000002</v>
      </c>
      <c r="E306" s="68">
        <v>2.2000000000000002</v>
      </c>
      <c r="F306" s="69"/>
      <c r="G306" s="69"/>
      <c r="H306" s="69"/>
      <c r="I306" s="69"/>
      <c r="J306" s="69"/>
      <c r="K306" s="69"/>
      <c r="L306" s="69">
        <v>2.2000000000000002</v>
      </c>
      <c r="M306" s="69">
        <v>2.2000000000000002</v>
      </c>
      <c r="N306" s="69">
        <v>2.2000000000000002</v>
      </c>
      <c r="O306" s="69"/>
      <c r="P306" s="69"/>
      <c r="Q306" s="70"/>
      <c r="R306" s="70"/>
      <c r="S306" s="70"/>
      <c r="T306" s="71"/>
    </row>
    <row r="307" spans="2:20" hidden="1" outlineLevel="1">
      <c r="B307" s="67" t="s">
        <v>355</v>
      </c>
      <c r="C307" s="68">
        <v>19</v>
      </c>
      <c r="D307" s="68">
        <v>19</v>
      </c>
      <c r="E307" s="68">
        <v>19</v>
      </c>
      <c r="F307" s="69"/>
      <c r="G307" s="69"/>
      <c r="H307" s="69"/>
      <c r="I307" s="69"/>
      <c r="J307" s="69"/>
      <c r="K307" s="69"/>
      <c r="L307" s="69">
        <v>19</v>
      </c>
      <c r="M307" s="69">
        <v>19</v>
      </c>
      <c r="N307" s="69">
        <v>19</v>
      </c>
      <c r="O307" s="69"/>
      <c r="P307" s="69"/>
      <c r="Q307" s="70"/>
      <c r="R307" s="70"/>
      <c r="S307" s="70"/>
      <c r="T307" s="71"/>
    </row>
    <row r="308" spans="2:20" hidden="1" outlineLevel="1">
      <c r="B308" s="67" t="s">
        <v>202</v>
      </c>
      <c r="C308" s="68">
        <v>12</v>
      </c>
      <c r="D308" s="68">
        <v>9</v>
      </c>
      <c r="E308" s="68">
        <v>9</v>
      </c>
      <c r="F308" s="69"/>
      <c r="G308" s="69"/>
      <c r="H308" s="69"/>
      <c r="I308" s="69"/>
      <c r="J308" s="69"/>
      <c r="K308" s="69"/>
      <c r="L308" s="69">
        <v>12</v>
      </c>
      <c r="M308" s="69">
        <v>9</v>
      </c>
      <c r="N308" s="69">
        <v>9</v>
      </c>
      <c r="O308" s="69"/>
      <c r="P308" s="69"/>
      <c r="Q308" s="70"/>
      <c r="R308" s="70"/>
      <c r="S308" s="70"/>
      <c r="T308" s="71"/>
    </row>
    <row r="309" spans="2:20" hidden="1" outlineLevel="1">
      <c r="B309" s="67" t="s">
        <v>356</v>
      </c>
      <c r="C309" s="68">
        <v>10</v>
      </c>
      <c r="D309" s="68">
        <v>10</v>
      </c>
      <c r="E309" s="68">
        <v>10</v>
      </c>
      <c r="F309" s="69"/>
      <c r="G309" s="69"/>
      <c r="H309" s="69"/>
      <c r="I309" s="69"/>
      <c r="J309" s="69"/>
      <c r="K309" s="69"/>
      <c r="L309" s="69">
        <v>10</v>
      </c>
      <c r="M309" s="69">
        <v>10</v>
      </c>
      <c r="N309" s="69">
        <v>10</v>
      </c>
      <c r="O309" s="69"/>
      <c r="P309" s="69"/>
      <c r="Q309" s="70"/>
      <c r="R309" s="70"/>
      <c r="S309" s="70"/>
      <c r="T309" s="71"/>
    </row>
    <row r="310" spans="2:20" hidden="1" outlineLevel="1">
      <c r="B310" s="67" t="s">
        <v>357</v>
      </c>
      <c r="C310" s="68">
        <v>61</v>
      </c>
      <c r="D310" s="68">
        <v>7</v>
      </c>
      <c r="E310" s="68">
        <v>7</v>
      </c>
      <c r="F310" s="69"/>
      <c r="G310" s="69"/>
      <c r="H310" s="69"/>
      <c r="I310" s="69"/>
      <c r="J310" s="69"/>
      <c r="K310" s="69"/>
      <c r="L310" s="69">
        <v>61</v>
      </c>
      <c r="M310" s="69">
        <v>7</v>
      </c>
      <c r="N310" s="69">
        <v>7</v>
      </c>
      <c r="O310" s="69"/>
      <c r="P310" s="69"/>
      <c r="Q310" s="70"/>
      <c r="R310" s="70"/>
      <c r="S310" s="70"/>
      <c r="T310" s="71"/>
    </row>
    <row r="311" spans="2:20" hidden="1">
      <c r="B311" s="76" t="s">
        <v>358</v>
      </c>
      <c r="C311" s="77">
        <v>188</v>
      </c>
      <c r="D311" s="77">
        <v>60.1</v>
      </c>
      <c r="E311" s="77">
        <v>60.1</v>
      </c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70"/>
      <c r="R311" s="70"/>
      <c r="S311" s="70"/>
      <c r="T311" s="71"/>
    </row>
    <row r="312" spans="2:20" ht="15" customHeight="1">
      <c r="B312" s="74" t="s">
        <v>359</v>
      </c>
      <c r="C312" s="75">
        <v>398</v>
      </c>
      <c r="D312" s="75">
        <v>165.8</v>
      </c>
      <c r="E312" s="75">
        <v>136.30000000000001</v>
      </c>
      <c r="F312" s="69"/>
      <c r="G312" s="69"/>
      <c r="H312" s="69"/>
      <c r="I312" s="69">
        <v>41.4</v>
      </c>
      <c r="J312" s="69">
        <v>18.899999999999999</v>
      </c>
      <c r="K312" s="69"/>
      <c r="L312" s="69">
        <f>SUM(L314:L324)</f>
        <v>356.59999999999997</v>
      </c>
      <c r="M312" s="69">
        <f t="shared" ref="M312:N312" si="27">SUM(M314:M324)</f>
        <v>146.89999999999998</v>
      </c>
      <c r="N312" s="69">
        <f t="shared" si="27"/>
        <v>136.29999999999998</v>
      </c>
      <c r="O312" s="69">
        <v>64.099999999999994</v>
      </c>
      <c r="P312" s="69">
        <v>16.100000000000001</v>
      </c>
      <c r="Q312" s="70">
        <v>2</v>
      </c>
      <c r="R312" s="70">
        <v>20</v>
      </c>
      <c r="S312" s="70">
        <v>3</v>
      </c>
      <c r="T312" s="71">
        <v>14</v>
      </c>
    </row>
    <row r="313" spans="2:20" hidden="1" collapsed="1">
      <c r="B313" s="67" t="s">
        <v>105</v>
      </c>
      <c r="C313" s="68"/>
      <c r="D313" s="68"/>
      <c r="E313" s="68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70"/>
      <c r="R313" s="70"/>
      <c r="S313" s="70"/>
      <c r="T313" s="71"/>
    </row>
    <row r="314" spans="2:20" hidden="1" outlineLevel="1">
      <c r="B314" s="67" t="s">
        <v>360</v>
      </c>
      <c r="C314" s="68">
        <v>83.3</v>
      </c>
      <c r="D314" s="68">
        <v>47.4</v>
      </c>
      <c r="E314" s="68">
        <v>44.6</v>
      </c>
      <c r="F314" s="69"/>
      <c r="G314" s="69"/>
      <c r="H314" s="69"/>
      <c r="I314" s="69"/>
      <c r="J314" s="69"/>
      <c r="K314" s="69"/>
      <c r="L314" s="69">
        <v>83.3</v>
      </c>
      <c r="M314" s="69">
        <v>47.4</v>
      </c>
      <c r="N314" s="69">
        <v>44.6</v>
      </c>
      <c r="O314" s="69"/>
      <c r="P314" s="69"/>
      <c r="Q314" s="70"/>
      <c r="R314" s="70"/>
      <c r="S314" s="70"/>
      <c r="T314" s="71"/>
    </row>
    <row r="315" spans="2:20" hidden="1" outlineLevel="1">
      <c r="B315" s="67" t="s">
        <v>361</v>
      </c>
      <c r="C315" s="68">
        <v>22.2</v>
      </c>
      <c r="D315" s="68">
        <v>11.2</v>
      </c>
      <c r="E315" s="68">
        <v>11.2</v>
      </c>
      <c r="F315" s="69"/>
      <c r="G315" s="69"/>
      <c r="H315" s="69"/>
      <c r="I315" s="69"/>
      <c r="J315" s="69"/>
      <c r="K315" s="69"/>
      <c r="L315" s="69">
        <v>22.2</v>
      </c>
      <c r="M315" s="69">
        <v>11.2</v>
      </c>
      <c r="N315" s="69">
        <v>11.2</v>
      </c>
      <c r="O315" s="69"/>
      <c r="P315" s="69"/>
      <c r="Q315" s="70"/>
      <c r="R315" s="70"/>
      <c r="S315" s="70"/>
      <c r="T315" s="71"/>
    </row>
    <row r="316" spans="2:20" hidden="1" outlineLevel="1">
      <c r="B316" s="67" t="s">
        <v>362</v>
      </c>
      <c r="C316" s="68">
        <v>23.1</v>
      </c>
      <c r="D316" s="68">
        <v>5</v>
      </c>
      <c r="E316" s="68">
        <v>5</v>
      </c>
      <c r="F316" s="69"/>
      <c r="G316" s="69"/>
      <c r="H316" s="69"/>
      <c r="I316" s="69"/>
      <c r="J316" s="69"/>
      <c r="K316" s="69"/>
      <c r="L316" s="69">
        <v>23.1</v>
      </c>
      <c r="M316" s="69">
        <v>5</v>
      </c>
      <c r="N316" s="69">
        <v>5</v>
      </c>
      <c r="O316" s="69"/>
      <c r="P316" s="69"/>
      <c r="Q316" s="70"/>
      <c r="R316" s="70"/>
      <c r="S316" s="70"/>
      <c r="T316" s="71"/>
    </row>
    <row r="317" spans="2:20" hidden="1" outlineLevel="1">
      <c r="B317" s="67" t="s">
        <v>363</v>
      </c>
      <c r="C317" s="68">
        <v>44.3</v>
      </c>
      <c r="D317" s="68">
        <v>8.9</v>
      </c>
      <c r="E317" s="68">
        <v>8.9</v>
      </c>
      <c r="F317" s="69"/>
      <c r="G317" s="69"/>
      <c r="H317" s="69"/>
      <c r="I317" s="69"/>
      <c r="J317" s="69"/>
      <c r="K317" s="69"/>
      <c r="L317" s="69">
        <v>44.3</v>
      </c>
      <c r="M317" s="69">
        <v>8.9</v>
      </c>
      <c r="N317" s="69">
        <v>8.9</v>
      </c>
      <c r="O317" s="69"/>
      <c r="P317" s="69"/>
      <c r="Q317" s="70"/>
      <c r="R317" s="70"/>
      <c r="S317" s="70"/>
      <c r="T317" s="71"/>
    </row>
    <row r="318" spans="2:20" hidden="1" outlineLevel="1">
      <c r="B318" s="67" t="s">
        <v>364</v>
      </c>
      <c r="C318" s="68">
        <v>18.399999999999999</v>
      </c>
      <c r="D318" s="68">
        <v>7.6</v>
      </c>
      <c r="E318" s="68">
        <v>7.6</v>
      </c>
      <c r="F318" s="69"/>
      <c r="G318" s="69"/>
      <c r="H318" s="69"/>
      <c r="I318" s="69"/>
      <c r="J318" s="69"/>
      <c r="K318" s="69"/>
      <c r="L318" s="69">
        <v>18.399999999999999</v>
      </c>
      <c r="M318" s="69">
        <v>7.6</v>
      </c>
      <c r="N318" s="69">
        <v>7.6</v>
      </c>
      <c r="O318" s="69"/>
      <c r="P318" s="69"/>
      <c r="Q318" s="70"/>
      <c r="R318" s="70"/>
      <c r="S318" s="70"/>
      <c r="T318" s="71"/>
    </row>
    <row r="319" spans="2:20" hidden="1" outlineLevel="1">
      <c r="B319" s="67" t="s">
        <v>365</v>
      </c>
      <c r="C319" s="68">
        <v>17</v>
      </c>
      <c r="D319" s="68">
        <v>17</v>
      </c>
      <c r="E319" s="68">
        <v>17</v>
      </c>
      <c r="F319" s="69"/>
      <c r="G319" s="69"/>
      <c r="H319" s="69"/>
      <c r="I319" s="69"/>
      <c r="J319" s="69"/>
      <c r="K319" s="69"/>
      <c r="L319" s="69">
        <v>17</v>
      </c>
      <c r="M319" s="69">
        <v>17</v>
      </c>
      <c r="N319" s="69">
        <v>17</v>
      </c>
      <c r="O319" s="69"/>
      <c r="P319" s="69"/>
      <c r="Q319" s="70"/>
      <c r="R319" s="70"/>
      <c r="S319" s="70"/>
      <c r="T319" s="71"/>
    </row>
    <row r="320" spans="2:20" hidden="1" outlineLevel="1">
      <c r="B320" s="67" t="s">
        <v>366</v>
      </c>
      <c r="C320" s="68">
        <v>17.3</v>
      </c>
      <c r="D320" s="68">
        <v>5.8</v>
      </c>
      <c r="E320" s="68" t="s">
        <v>115</v>
      </c>
      <c r="F320" s="69"/>
      <c r="G320" s="69"/>
      <c r="H320" s="69"/>
      <c r="I320" s="69"/>
      <c r="J320" s="69"/>
      <c r="K320" s="69"/>
      <c r="L320" s="69">
        <v>17.3</v>
      </c>
      <c r="M320" s="69">
        <v>5.8</v>
      </c>
      <c r="N320" s="69" t="s">
        <v>115</v>
      </c>
      <c r="O320" s="69"/>
      <c r="P320" s="69"/>
      <c r="Q320" s="70"/>
      <c r="R320" s="70"/>
      <c r="S320" s="70"/>
      <c r="T320" s="71"/>
    </row>
    <row r="321" spans="2:20" hidden="1" outlineLevel="1">
      <c r="B321" s="67" t="s">
        <v>367</v>
      </c>
      <c r="C321" s="68">
        <v>39.799999999999997</v>
      </c>
      <c r="D321" s="68">
        <v>10</v>
      </c>
      <c r="E321" s="68">
        <v>10</v>
      </c>
      <c r="F321" s="69"/>
      <c r="G321" s="69"/>
      <c r="H321" s="69"/>
      <c r="I321" s="69"/>
      <c r="J321" s="69"/>
      <c r="K321" s="69"/>
      <c r="L321" s="69">
        <v>39.799999999999997</v>
      </c>
      <c r="M321" s="69">
        <v>10</v>
      </c>
      <c r="N321" s="69">
        <v>10</v>
      </c>
      <c r="O321" s="69"/>
      <c r="P321" s="69"/>
      <c r="Q321" s="70"/>
      <c r="R321" s="70"/>
      <c r="S321" s="70"/>
      <c r="T321" s="71"/>
    </row>
    <row r="322" spans="2:20" hidden="1" outlineLevel="1">
      <c r="B322" s="67" t="s">
        <v>368</v>
      </c>
      <c r="C322" s="68">
        <v>56.2</v>
      </c>
      <c r="D322" s="68">
        <v>18.8</v>
      </c>
      <c r="E322" s="68">
        <v>18.8</v>
      </c>
      <c r="F322" s="69"/>
      <c r="G322" s="69"/>
      <c r="H322" s="69"/>
      <c r="I322" s="69"/>
      <c r="J322" s="69"/>
      <c r="K322" s="69"/>
      <c r="L322" s="69">
        <v>56.2</v>
      </c>
      <c r="M322" s="69">
        <v>18.8</v>
      </c>
      <c r="N322" s="69">
        <v>18.8</v>
      </c>
      <c r="O322" s="69"/>
      <c r="P322" s="69"/>
      <c r="Q322" s="70"/>
      <c r="R322" s="70"/>
      <c r="S322" s="70"/>
      <c r="T322" s="71"/>
    </row>
    <row r="323" spans="2:20" hidden="1" outlineLevel="1">
      <c r="B323" s="67" t="s">
        <v>369</v>
      </c>
      <c r="C323" s="68">
        <v>24</v>
      </c>
      <c r="D323" s="68">
        <v>13.2</v>
      </c>
      <c r="E323" s="68">
        <v>13.2</v>
      </c>
      <c r="F323" s="69"/>
      <c r="G323" s="69"/>
      <c r="H323" s="69"/>
      <c r="I323" s="69"/>
      <c r="J323" s="69"/>
      <c r="K323" s="69"/>
      <c r="L323" s="69">
        <v>24</v>
      </c>
      <c r="M323" s="69">
        <v>13.2</v>
      </c>
      <c r="N323" s="69">
        <v>13.2</v>
      </c>
      <c r="O323" s="69"/>
      <c r="P323" s="69"/>
      <c r="Q323" s="70"/>
      <c r="R323" s="70"/>
      <c r="S323" s="70"/>
      <c r="T323" s="71"/>
    </row>
    <row r="324" spans="2:20" hidden="1" outlineLevel="1">
      <c r="B324" s="67" t="s">
        <v>370</v>
      </c>
      <c r="C324" s="68">
        <v>11</v>
      </c>
      <c r="D324" s="68">
        <v>2</v>
      </c>
      <c r="E324" s="68" t="s">
        <v>115</v>
      </c>
      <c r="F324" s="69"/>
      <c r="G324" s="69"/>
      <c r="H324" s="69"/>
      <c r="I324" s="69"/>
      <c r="J324" s="69"/>
      <c r="K324" s="69"/>
      <c r="L324" s="69">
        <v>11</v>
      </c>
      <c r="M324" s="69">
        <v>2</v>
      </c>
      <c r="N324" s="69" t="s">
        <v>115</v>
      </c>
      <c r="O324" s="69"/>
      <c r="P324" s="69"/>
      <c r="Q324" s="70"/>
      <c r="R324" s="70"/>
      <c r="S324" s="70"/>
      <c r="T324" s="71"/>
    </row>
    <row r="325" spans="2:20" hidden="1">
      <c r="B325" s="76" t="s">
        <v>371</v>
      </c>
      <c r="C325" s="77">
        <v>41.4</v>
      </c>
      <c r="D325" s="77">
        <v>18.899999999999999</v>
      </c>
      <c r="E325" s="77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70"/>
      <c r="R325" s="70"/>
      <c r="S325" s="70"/>
      <c r="T325" s="71"/>
    </row>
    <row r="326" spans="2:20">
      <c r="B326" s="74" t="s">
        <v>372</v>
      </c>
      <c r="C326" s="75">
        <v>318.5</v>
      </c>
      <c r="D326" s="75">
        <v>132.4</v>
      </c>
      <c r="E326" s="75">
        <v>130.4</v>
      </c>
      <c r="F326" s="69"/>
      <c r="G326" s="69"/>
      <c r="H326" s="69"/>
      <c r="I326" s="69"/>
      <c r="J326" s="69"/>
      <c r="K326" s="69"/>
      <c r="L326" s="69">
        <f>SUM(L328:L343)</f>
        <v>318.49999999999994</v>
      </c>
      <c r="M326" s="69">
        <f t="shared" ref="M326:N326" si="28">SUM(M328:M343)</f>
        <v>132.39999999999998</v>
      </c>
      <c r="N326" s="69">
        <f t="shared" si="28"/>
        <v>130.39999999999998</v>
      </c>
      <c r="O326" s="69">
        <v>0</v>
      </c>
      <c r="P326" s="69">
        <v>0</v>
      </c>
      <c r="Q326" s="70">
        <v>10</v>
      </c>
      <c r="R326" s="70">
        <v>465.3</v>
      </c>
      <c r="S326" s="70">
        <v>2</v>
      </c>
      <c r="T326" s="71">
        <v>12</v>
      </c>
    </row>
    <row r="327" spans="2:20" hidden="1" collapsed="1">
      <c r="B327" s="67" t="s">
        <v>105</v>
      </c>
      <c r="C327" s="68"/>
      <c r="D327" s="68"/>
      <c r="E327" s="68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70"/>
      <c r="R327" s="70"/>
      <c r="S327" s="70"/>
      <c r="T327" s="71"/>
    </row>
    <row r="328" spans="2:20" hidden="1" outlineLevel="1">
      <c r="B328" s="67" t="s">
        <v>373</v>
      </c>
      <c r="C328" s="68">
        <v>45</v>
      </c>
      <c r="D328" s="68">
        <v>41.1</v>
      </c>
      <c r="E328" s="68">
        <v>41.1</v>
      </c>
      <c r="F328" s="69"/>
      <c r="G328" s="69"/>
      <c r="H328" s="69"/>
      <c r="I328" s="69"/>
      <c r="J328" s="69"/>
      <c r="K328" s="69"/>
      <c r="L328" s="69">
        <v>45</v>
      </c>
      <c r="M328" s="69">
        <v>41.1</v>
      </c>
      <c r="N328" s="69">
        <v>41.1</v>
      </c>
      <c r="O328" s="69"/>
      <c r="P328" s="69"/>
      <c r="Q328" s="70"/>
      <c r="R328" s="70"/>
      <c r="S328" s="70"/>
      <c r="T328" s="71"/>
    </row>
    <row r="329" spans="2:20" hidden="1" outlineLevel="1">
      <c r="B329" s="67" t="s">
        <v>374</v>
      </c>
      <c r="C329" s="81">
        <v>24.2</v>
      </c>
      <c r="D329" s="81">
        <v>10.5</v>
      </c>
      <c r="E329" s="81">
        <v>10.5</v>
      </c>
      <c r="F329" s="69"/>
      <c r="G329" s="69"/>
      <c r="H329" s="69"/>
      <c r="I329" s="69"/>
      <c r="J329" s="69"/>
      <c r="K329" s="69"/>
      <c r="L329" s="69">
        <v>24.2</v>
      </c>
      <c r="M329" s="69">
        <v>10.5</v>
      </c>
      <c r="N329" s="69">
        <v>10.5</v>
      </c>
      <c r="O329" s="69"/>
      <c r="P329" s="69"/>
      <c r="Q329" s="70"/>
      <c r="R329" s="70"/>
      <c r="S329" s="70"/>
      <c r="T329" s="71"/>
    </row>
    <row r="330" spans="2:20" hidden="1" outlineLevel="1">
      <c r="B330" s="67" t="s">
        <v>375</v>
      </c>
      <c r="C330" s="81">
        <v>16.600000000000001</v>
      </c>
      <c r="D330" s="81">
        <v>4.5999999999999996</v>
      </c>
      <c r="E330" s="81">
        <v>4.5999999999999996</v>
      </c>
      <c r="F330" s="69"/>
      <c r="G330" s="69"/>
      <c r="H330" s="69"/>
      <c r="I330" s="69"/>
      <c r="J330" s="69"/>
      <c r="K330" s="69"/>
      <c r="L330" s="69">
        <v>16.600000000000001</v>
      </c>
      <c r="M330" s="69">
        <v>4.5999999999999996</v>
      </c>
      <c r="N330" s="69">
        <v>4.5999999999999996</v>
      </c>
      <c r="O330" s="69"/>
      <c r="P330" s="69"/>
      <c r="Q330" s="70"/>
      <c r="R330" s="70"/>
      <c r="S330" s="70"/>
      <c r="T330" s="71"/>
    </row>
    <row r="331" spans="2:20" hidden="1" outlineLevel="1">
      <c r="B331" s="67" t="s">
        <v>376</v>
      </c>
      <c r="C331" s="81">
        <v>18.899999999999999</v>
      </c>
      <c r="D331" s="81">
        <v>8.6999999999999993</v>
      </c>
      <c r="E331" s="81">
        <v>8.6999999999999993</v>
      </c>
      <c r="F331" s="69"/>
      <c r="G331" s="69"/>
      <c r="H331" s="69"/>
      <c r="I331" s="69"/>
      <c r="J331" s="69"/>
      <c r="K331" s="69"/>
      <c r="L331" s="69">
        <v>18.899999999999999</v>
      </c>
      <c r="M331" s="69">
        <v>8.6999999999999993</v>
      </c>
      <c r="N331" s="69">
        <v>8.6999999999999993</v>
      </c>
      <c r="O331" s="69"/>
      <c r="P331" s="69"/>
      <c r="Q331" s="70"/>
      <c r="R331" s="70"/>
      <c r="S331" s="70"/>
      <c r="T331" s="71"/>
    </row>
    <row r="332" spans="2:20" hidden="1" outlineLevel="1">
      <c r="B332" s="67" t="s">
        <v>377</v>
      </c>
      <c r="C332" s="81">
        <v>17.5</v>
      </c>
      <c r="D332" s="81">
        <v>4</v>
      </c>
      <c r="E332" s="81">
        <v>4</v>
      </c>
      <c r="F332" s="69"/>
      <c r="G332" s="69"/>
      <c r="H332" s="69"/>
      <c r="I332" s="69"/>
      <c r="J332" s="69"/>
      <c r="K332" s="69"/>
      <c r="L332" s="69">
        <v>17.5</v>
      </c>
      <c r="M332" s="69">
        <v>4</v>
      </c>
      <c r="N332" s="69">
        <v>4</v>
      </c>
      <c r="O332" s="69"/>
      <c r="P332" s="69"/>
      <c r="Q332" s="70"/>
      <c r="R332" s="70"/>
      <c r="S332" s="70"/>
      <c r="T332" s="71"/>
    </row>
    <row r="333" spans="2:20" hidden="1" outlineLevel="1">
      <c r="B333" s="67" t="s">
        <v>378</v>
      </c>
      <c r="C333" s="81">
        <v>15</v>
      </c>
      <c r="D333" s="81">
        <v>5</v>
      </c>
      <c r="E333" s="81">
        <v>5</v>
      </c>
      <c r="F333" s="69"/>
      <c r="G333" s="69"/>
      <c r="H333" s="69"/>
      <c r="I333" s="69"/>
      <c r="J333" s="69"/>
      <c r="K333" s="69"/>
      <c r="L333" s="69">
        <v>15</v>
      </c>
      <c r="M333" s="69">
        <v>5</v>
      </c>
      <c r="N333" s="69">
        <v>5</v>
      </c>
      <c r="O333" s="69"/>
      <c r="P333" s="69"/>
      <c r="Q333" s="70"/>
      <c r="R333" s="70"/>
      <c r="S333" s="70"/>
      <c r="T333" s="71"/>
    </row>
    <row r="334" spans="2:20" hidden="1" outlineLevel="1">
      <c r="B334" s="67" t="s">
        <v>379</v>
      </c>
      <c r="C334" s="81">
        <v>23.8</v>
      </c>
      <c r="D334" s="81">
        <v>17.8</v>
      </c>
      <c r="E334" s="81">
        <v>17.8</v>
      </c>
      <c r="F334" s="69"/>
      <c r="G334" s="69"/>
      <c r="H334" s="69"/>
      <c r="I334" s="69"/>
      <c r="J334" s="69"/>
      <c r="K334" s="69"/>
      <c r="L334" s="69">
        <v>23.8</v>
      </c>
      <c r="M334" s="69">
        <v>17.8</v>
      </c>
      <c r="N334" s="69">
        <v>17.8</v>
      </c>
      <c r="O334" s="69"/>
      <c r="P334" s="69"/>
      <c r="Q334" s="70"/>
      <c r="R334" s="70"/>
      <c r="S334" s="70"/>
      <c r="T334" s="71"/>
    </row>
    <row r="335" spans="2:20" hidden="1" outlineLevel="1">
      <c r="B335" s="67" t="s">
        <v>380</v>
      </c>
      <c r="C335" s="81">
        <v>16.7</v>
      </c>
      <c r="D335" s="81">
        <v>5.5</v>
      </c>
      <c r="E335" s="81">
        <v>5.5</v>
      </c>
      <c r="F335" s="69"/>
      <c r="G335" s="69"/>
      <c r="H335" s="69"/>
      <c r="I335" s="69"/>
      <c r="J335" s="69"/>
      <c r="K335" s="69"/>
      <c r="L335" s="69">
        <v>16.7</v>
      </c>
      <c r="M335" s="69">
        <v>5.5</v>
      </c>
      <c r="N335" s="69">
        <v>5.5</v>
      </c>
      <c r="O335" s="69"/>
      <c r="P335" s="69"/>
      <c r="Q335" s="70"/>
      <c r="R335" s="70"/>
      <c r="S335" s="70"/>
      <c r="T335" s="71"/>
    </row>
    <row r="336" spans="2:20" hidden="1" outlineLevel="1">
      <c r="B336" s="67" t="s">
        <v>194</v>
      </c>
      <c r="C336" s="81">
        <v>10</v>
      </c>
      <c r="D336" s="81">
        <v>4</v>
      </c>
      <c r="E336" s="81">
        <v>4</v>
      </c>
      <c r="F336" s="69"/>
      <c r="G336" s="69"/>
      <c r="H336" s="69"/>
      <c r="I336" s="69"/>
      <c r="J336" s="69"/>
      <c r="K336" s="69"/>
      <c r="L336" s="69">
        <v>10</v>
      </c>
      <c r="M336" s="69">
        <v>4</v>
      </c>
      <c r="N336" s="69">
        <v>4</v>
      </c>
      <c r="O336" s="69"/>
      <c r="P336" s="69"/>
      <c r="Q336" s="70"/>
      <c r="R336" s="70"/>
      <c r="S336" s="70"/>
      <c r="T336" s="71"/>
    </row>
    <row r="337" spans="2:20" hidden="1" outlineLevel="1">
      <c r="B337" s="67" t="s">
        <v>381</v>
      </c>
      <c r="C337" s="81">
        <v>20.100000000000001</v>
      </c>
      <c r="D337" s="81">
        <v>5.0999999999999996</v>
      </c>
      <c r="E337" s="81">
        <v>5.0999999999999996</v>
      </c>
      <c r="F337" s="69"/>
      <c r="G337" s="69"/>
      <c r="H337" s="69"/>
      <c r="I337" s="69"/>
      <c r="J337" s="69"/>
      <c r="K337" s="69"/>
      <c r="L337" s="69">
        <v>20.100000000000001</v>
      </c>
      <c r="M337" s="69">
        <v>5.0999999999999996</v>
      </c>
      <c r="N337" s="69">
        <v>5.0999999999999996</v>
      </c>
      <c r="O337" s="69"/>
      <c r="P337" s="69"/>
      <c r="Q337" s="70"/>
      <c r="R337" s="70"/>
      <c r="S337" s="70"/>
      <c r="T337" s="71"/>
    </row>
    <row r="338" spans="2:20" hidden="1" outlineLevel="1">
      <c r="B338" s="67" t="s">
        <v>382</v>
      </c>
      <c r="C338" s="81">
        <v>20.100000000000001</v>
      </c>
      <c r="D338" s="81">
        <v>5.0999999999999996</v>
      </c>
      <c r="E338" s="81">
        <v>5.0999999999999996</v>
      </c>
      <c r="F338" s="69"/>
      <c r="G338" s="69"/>
      <c r="H338" s="69"/>
      <c r="I338" s="69"/>
      <c r="J338" s="69"/>
      <c r="K338" s="69"/>
      <c r="L338" s="69">
        <v>20.100000000000001</v>
      </c>
      <c r="M338" s="69">
        <v>5.0999999999999996</v>
      </c>
      <c r="N338" s="69">
        <v>5.0999999999999996</v>
      </c>
      <c r="O338" s="69"/>
      <c r="P338" s="69"/>
      <c r="Q338" s="70"/>
      <c r="R338" s="70"/>
      <c r="S338" s="70"/>
      <c r="T338" s="71"/>
    </row>
    <row r="339" spans="2:20" hidden="1" outlineLevel="1">
      <c r="B339" s="67" t="s">
        <v>383</v>
      </c>
      <c r="C339" s="81">
        <v>17</v>
      </c>
      <c r="D339" s="81">
        <v>2.5</v>
      </c>
      <c r="E339" s="81">
        <v>2.5</v>
      </c>
      <c r="F339" s="69"/>
      <c r="G339" s="69"/>
      <c r="H339" s="69"/>
      <c r="I339" s="69"/>
      <c r="J339" s="69"/>
      <c r="K339" s="69"/>
      <c r="L339" s="69">
        <v>17</v>
      </c>
      <c r="M339" s="69">
        <v>2.5</v>
      </c>
      <c r="N339" s="69">
        <v>2.5</v>
      </c>
      <c r="O339" s="69"/>
      <c r="P339" s="69"/>
      <c r="Q339" s="70"/>
      <c r="R339" s="70"/>
      <c r="S339" s="70"/>
      <c r="T339" s="71"/>
    </row>
    <row r="340" spans="2:20" hidden="1" outlineLevel="1">
      <c r="B340" s="67" t="s">
        <v>384</v>
      </c>
      <c r="C340" s="81">
        <v>15.6</v>
      </c>
      <c r="D340" s="81">
        <v>5.0999999999999996</v>
      </c>
      <c r="E340" s="81">
        <v>5.0999999999999996</v>
      </c>
      <c r="F340" s="69"/>
      <c r="G340" s="69"/>
      <c r="H340" s="69"/>
      <c r="I340" s="69"/>
      <c r="J340" s="69"/>
      <c r="K340" s="69"/>
      <c r="L340" s="69">
        <v>15.6</v>
      </c>
      <c r="M340" s="69">
        <v>5.0999999999999996</v>
      </c>
      <c r="N340" s="69">
        <v>5.0999999999999996</v>
      </c>
      <c r="O340" s="69"/>
      <c r="P340" s="69"/>
      <c r="Q340" s="70"/>
      <c r="R340" s="70"/>
      <c r="S340" s="70"/>
      <c r="T340" s="71"/>
    </row>
    <row r="341" spans="2:20" hidden="1" outlineLevel="1">
      <c r="B341" s="67" t="s">
        <v>241</v>
      </c>
      <c r="C341" s="81">
        <v>6.4</v>
      </c>
      <c r="D341" s="81">
        <v>1.8</v>
      </c>
      <c r="E341" s="81">
        <v>1.8</v>
      </c>
      <c r="F341" s="69"/>
      <c r="G341" s="69"/>
      <c r="H341" s="69"/>
      <c r="I341" s="69"/>
      <c r="J341" s="69"/>
      <c r="K341" s="69"/>
      <c r="L341" s="69">
        <v>6.4</v>
      </c>
      <c r="M341" s="69">
        <v>1.8</v>
      </c>
      <c r="N341" s="69">
        <v>1.8</v>
      </c>
      <c r="O341" s="69"/>
      <c r="P341" s="69"/>
      <c r="Q341" s="70"/>
      <c r="R341" s="70"/>
      <c r="S341" s="70"/>
      <c r="T341" s="71"/>
    </row>
    <row r="342" spans="2:20" hidden="1" outlineLevel="1">
      <c r="B342" s="67" t="s">
        <v>385</v>
      </c>
      <c r="C342" s="81">
        <v>19.2</v>
      </c>
      <c r="D342" s="81">
        <v>2.9</v>
      </c>
      <c r="E342" s="81">
        <v>0.9</v>
      </c>
      <c r="F342" s="69"/>
      <c r="G342" s="69"/>
      <c r="H342" s="69"/>
      <c r="I342" s="69"/>
      <c r="J342" s="69"/>
      <c r="K342" s="69"/>
      <c r="L342" s="69">
        <v>19.2</v>
      </c>
      <c r="M342" s="69">
        <v>2.9</v>
      </c>
      <c r="N342" s="69">
        <v>0.9</v>
      </c>
      <c r="O342" s="69"/>
      <c r="P342" s="69"/>
      <c r="Q342" s="70"/>
      <c r="R342" s="70"/>
      <c r="S342" s="70"/>
      <c r="T342" s="71"/>
    </row>
    <row r="343" spans="2:20" hidden="1" outlineLevel="1">
      <c r="B343" s="67" t="s">
        <v>386</v>
      </c>
      <c r="C343" s="81">
        <v>32.4</v>
      </c>
      <c r="D343" s="81">
        <v>8.6999999999999993</v>
      </c>
      <c r="E343" s="81">
        <v>8.6999999999999993</v>
      </c>
      <c r="F343" s="69"/>
      <c r="G343" s="69"/>
      <c r="H343" s="69"/>
      <c r="I343" s="69"/>
      <c r="J343" s="69"/>
      <c r="K343" s="69"/>
      <c r="L343" s="69">
        <v>32.4</v>
      </c>
      <c r="M343" s="69">
        <v>8.6999999999999993</v>
      </c>
      <c r="N343" s="69">
        <v>8.6999999999999993</v>
      </c>
      <c r="O343" s="69"/>
      <c r="P343" s="69"/>
      <c r="Q343" s="70"/>
      <c r="R343" s="70"/>
      <c r="S343" s="70"/>
      <c r="T343" s="71"/>
    </row>
    <row r="344" spans="2:20">
      <c r="B344" s="74" t="s">
        <v>387</v>
      </c>
      <c r="C344" s="82">
        <v>215.8</v>
      </c>
      <c r="D344" s="82">
        <v>53.4</v>
      </c>
      <c r="E344" s="82">
        <v>53.4</v>
      </c>
      <c r="F344" s="69"/>
      <c r="G344" s="69"/>
      <c r="H344" s="69"/>
      <c r="I344" s="69"/>
      <c r="J344" s="69"/>
      <c r="K344" s="69"/>
      <c r="L344" s="69">
        <f>SUM(L346:L358)</f>
        <v>215.8</v>
      </c>
      <c r="M344" s="69">
        <f t="shared" ref="M344:N344" si="29">SUM(M346:M358)</f>
        <v>53.400000000000006</v>
      </c>
      <c r="N344" s="69">
        <f t="shared" si="29"/>
        <v>53.400000000000006</v>
      </c>
      <c r="O344" s="69">
        <v>0</v>
      </c>
      <c r="P344" s="69">
        <v>0</v>
      </c>
      <c r="Q344" s="70">
        <v>19</v>
      </c>
      <c r="R344" s="70">
        <v>422</v>
      </c>
      <c r="S344" s="70">
        <v>0</v>
      </c>
      <c r="T344" s="71">
        <v>0</v>
      </c>
    </row>
    <row r="345" spans="2:20" hidden="1" collapsed="1">
      <c r="B345" s="67" t="s">
        <v>105</v>
      </c>
      <c r="C345" s="81"/>
      <c r="D345" s="81"/>
      <c r="E345" s="81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70"/>
      <c r="R345" s="70"/>
      <c r="S345" s="70"/>
      <c r="T345" s="71"/>
    </row>
    <row r="346" spans="2:20" hidden="1" outlineLevel="1">
      <c r="B346" s="67" t="s">
        <v>388</v>
      </c>
      <c r="C346" s="81">
        <v>14.6</v>
      </c>
      <c r="D346" s="81" t="s">
        <v>115</v>
      </c>
      <c r="E346" s="81" t="s">
        <v>115</v>
      </c>
      <c r="F346" s="69"/>
      <c r="G346" s="69"/>
      <c r="H346" s="69"/>
      <c r="I346" s="69"/>
      <c r="J346" s="69"/>
      <c r="K346" s="69"/>
      <c r="L346" s="69">
        <v>14.6</v>
      </c>
      <c r="M346" s="69" t="s">
        <v>115</v>
      </c>
      <c r="N346" s="69" t="s">
        <v>115</v>
      </c>
      <c r="O346" s="69"/>
      <c r="P346" s="69"/>
      <c r="Q346" s="70"/>
      <c r="R346" s="70"/>
      <c r="S346" s="70"/>
      <c r="T346" s="71"/>
    </row>
    <row r="347" spans="2:20" hidden="1" outlineLevel="1">
      <c r="B347" s="67" t="s">
        <v>389</v>
      </c>
      <c r="C347" s="81">
        <v>12.9</v>
      </c>
      <c r="D347" s="81">
        <v>2.6</v>
      </c>
      <c r="E347" s="81">
        <v>2.6</v>
      </c>
      <c r="F347" s="69"/>
      <c r="G347" s="69"/>
      <c r="H347" s="69"/>
      <c r="I347" s="69"/>
      <c r="J347" s="69"/>
      <c r="K347" s="69"/>
      <c r="L347" s="69">
        <v>12.9</v>
      </c>
      <c r="M347" s="69">
        <v>2.6</v>
      </c>
      <c r="N347" s="69">
        <v>2.6</v>
      </c>
      <c r="O347" s="69"/>
      <c r="P347" s="69"/>
      <c r="Q347" s="70"/>
      <c r="R347" s="70"/>
      <c r="S347" s="70"/>
      <c r="T347" s="71"/>
    </row>
    <row r="348" spans="2:20" hidden="1" outlineLevel="1">
      <c r="B348" s="67" t="s">
        <v>390</v>
      </c>
      <c r="C348" s="81">
        <v>15.5</v>
      </c>
      <c r="D348" s="81">
        <v>3.6</v>
      </c>
      <c r="E348" s="81">
        <v>3.6</v>
      </c>
      <c r="F348" s="69"/>
      <c r="G348" s="69"/>
      <c r="H348" s="69"/>
      <c r="I348" s="69"/>
      <c r="J348" s="69"/>
      <c r="K348" s="69"/>
      <c r="L348" s="69">
        <v>15.5</v>
      </c>
      <c r="M348" s="69">
        <v>3.6</v>
      </c>
      <c r="N348" s="69">
        <v>3.6</v>
      </c>
      <c r="O348" s="69"/>
      <c r="P348" s="69"/>
      <c r="Q348" s="70"/>
      <c r="R348" s="70"/>
      <c r="S348" s="70"/>
      <c r="T348" s="71"/>
    </row>
    <row r="349" spans="2:20" hidden="1" outlineLevel="1">
      <c r="B349" s="67" t="s">
        <v>391</v>
      </c>
      <c r="C349" s="81">
        <v>5.5</v>
      </c>
      <c r="D349" s="81">
        <v>1.3</v>
      </c>
      <c r="E349" s="81">
        <v>1.3</v>
      </c>
      <c r="F349" s="69"/>
      <c r="G349" s="69"/>
      <c r="H349" s="69"/>
      <c r="I349" s="69"/>
      <c r="J349" s="69"/>
      <c r="K349" s="69"/>
      <c r="L349" s="69">
        <v>5.5</v>
      </c>
      <c r="M349" s="69">
        <v>1.3</v>
      </c>
      <c r="N349" s="69">
        <v>1.3</v>
      </c>
      <c r="O349" s="69"/>
      <c r="P349" s="69"/>
      <c r="Q349" s="70"/>
      <c r="R349" s="70"/>
      <c r="S349" s="70"/>
      <c r="T349" s="71"/>
    </row>
    <row r="350" spans="2:20" hidden="1" outlineLevel="1">
      <c r="B350" s="67" t="s">
        <v>392</v>
      </c>
      <c r="C350" s="81">
        <v>17.5</v>
      </c>
      <c r="D350" s="81">
        <v>6.3</v>
      </c>
      <c r="E350" s="81">
        <v>6.3</v>
      </c>
      <c r="F350" s="69"/>
      <c r="G350" s="69"/>
      <c r="H350" s="69"/>
      <c r="I350" s="69"/>
      <c r="J350" s="69"/>
      <c r="K350" s="69"/>
      <c r="L350" s="69">
        <v>17.5</v>
      </c>
      <c r="M350" s="69">
        <v>6.3</v>
      </c>
      <c r="N350" s="69">
        <v>6.3</v>
      </c>
      <c r="O350" s="69"/>
      <c r="P350" s="69"/>
      <c r="Q350" s="70"/>
      <c r="R350" s="70"/>
      <c r="S350" s="70"/>
      <c r="T350" s="71"/>
    </row>
    <row r="351" spans="2:20" hidden="1" outlineLevel="1">
      <c r="B351" s="67" t="s">
        <v>393</v>
      </c>
      <c r="C351" s="81">
        <v>14.8</v>
      </c>
      <c r="D351" s="81">
        <v>0.8</v>
      </c>
      <c r="E351" s="81">
        <v>0.8</v>
      </c>
      <c r="F351" s="69"/>
      <c r="G351" s="69"/>
      <c r="H351" s="69"/>
      <c r="I351" s="69"/>
      <c r="J351" s="69"/>
      <c r="K351" s="69"/>
      <c r="L351" s="69">
        <v>14.8</v>
      </c>
      <c r="M351" s="69">
        <v>0.8</v>
      </c>
      <c r="N351" s="69">
        <v>0.8</v>
      </c>
      <c r="O351" s="69"/>
      <c r="P351" s="69"/>
      <c r="Q351" s="70"/>
      <c r="R351" s="70"/>
      <c r="S351" s="70"/>
      <c r="T351" s="71"/>
    </row>
    <row r="352" spans="2:20" hidden="1" outlineLevel="1">
      <c r="B352" s="67" t="s">
        <v>394</v>
      </c>
      <c r="C352" s="81">
        <v>9.6999999999999993</v>
      </c>
      <c r="D352" s="81" t="s">
        <v>115</v>
      </c>
      <c r="E352" s="81" t="s">
        <v>115</v>
      </c>
      <c r="F352" s="69"/>
      <c r="G352" s="69"/>
      <c r="H352" s="69"/>
      <c r="I352" s="69"/>
      <c r="J352" s="69"/>
      <c r="K352" s="69"/>
      <c r="L352" s="69">
        <v>9.6999999999999993</v>
      </c>
      <c r="M352" s="69" t="s">
        <v>115</v>
      </c>
      <c r="N352" s="69" t="s">
        <v>115</v>
      </c>
      <c r="O352" s="69"/>
      <c r="P352" s="69"/>
      <c r="Q352" s="70"/>
      <c r="R352" s="70"/>
      <c r="S352" s="70"/>
      <c r="T352" s="71"/>
    </row>
    <row r="353" spans="2:20" hidden="1" outlineLevel="1">
      <c r="B353" s="67" t="s">
        <v>395</v>
      </c>
      <c r="C353" s="81">
        <v>7.8</v>
      </c>
      <c r="D353" s="81">
        <v>2.5</v>
      </c>
      <c r="E353" s="81">
        <v>2.5</v>
      </c>
      <c r="F353" s="69"/>
      <c r="G353" s="69"/>
      <c r="H353" s="69"/>
      <c r="I353" s="69"/>
      <c r="J353" s="69"/>
      <c r="K353" s="69"/>
      <c r="L353" s="69">
        <v>7.8</v>
      </c>
      <c r="M353" s="69">
        <v>2.5</v>
      </c>
      <c r="N353" s="69">
        <v>2.5</v>
      </c>
      <c r="O353" s="69"/>
      <c r="P353" s="69"/>
      <c r="Q353" s="70"/>
      <c r="R353" s="70"/>
      <c r="S353" s="70"/>
      <c r="T353" s="71"/>
    </row>
    <row r="354" spans="2:20" hidden="1" outlineLevel="1">
      <c r="B354" s="67" t="s">
        <v>396</v>
      </c>
      <c r="C354" s="81">
        <v>36</v>
      </c>
      <c r="D354" s="81">
        <v>21.1</v>
      </c>
      <c r="E354" s="81">
        <v>21.1</v>
      </c>
      <c r="F354" s="69"/>
      <c r="G354" s="69"/>
      <c r="H354" s="69"/>
      <c r="I354" s="69"/>
      <c r="J354" s="69"/>
      <c r="K354" s="69"/>
      <c r="L354" s="69">
        <v>36</v>
      </c>
      <c r="M354" s="69">
        <v>21.1</v>
      </c>
      <c r="N354" s="69">
        <v>21.1</v>
      </c>
      <c r="O354" s="69"/>
      <c r="P354" s="69"/>
      <c r="Q354" s="70"/>
      <c r="R354" s="70"/>
      <c r="S354" s="70"/>
      <c r="T354" s="71"/>
    </row>
    <row r="355" spans="2:20" hidden="1" outlineLevel="1">
      <c r="B355" s="67" t="s">
        <v>397</v>
      </c>
      <c r="C355" s="81">
        <v>19.100000000000001</v>
      </c>
      <c r="D355" s="81">
        <v>2.5</v>
      </c>
      <c r="E355" s="81">
        <v>2.5</v>
      </c>
      <c r="F355" s="69"/>
      <c r="G355" s="69"/>
      <c r="H355" s="69"/>
      <c r="I355" s="69"/>
      <c r="J355" s="69"/>
      <c r="K355" s="69"/>
      <c r="L355" s="69">
        <v>19.100000000000001</v>
      </c>
      <c r="M355" s="69">
        <v>2.5</v>
      </c>
      <c r="N355" s="69">
        <v>2.5</v>
      </c>
      <c r="O355" s="69"/>
      <c r="P355" s="69"/>
      <c r="Q355" s="70"/>
      <c r="R355" s="70"/>
      <c r="S355" s="70"/>
      <c r="T355" s="71"/>
    </row>
    <row r="356" spans="2:20" hidden="1" outlineLevel="1">
      <c r="B356" s="67" t="s">
        <v>398</v>
      </c>
      <c r="C356" s="81">
        <v>8.8000000000000007</v>
      </c>
      <c r="D356" s="81" t="s">
        <v>115</v>
      </c>
      <c r="E356" s="81" t="s">
        <v>115</v>
      </c>
      <c r="F356" s="69"/>
      <c r="G356" s="69"/>
      <c r="H356" s="69"/>
      <c r="I356" s="69"/>
      <c r="J356" s="69"/>
      <c r="K356" s="69"/>
      <c r="L356" s="69">
        <v>8.8000000000000007</v>
      </c>
      <c r="M356" s="69" t="s">
        <v>115</v>
      </c>
      <c r="N356" s="69" t="s">
        <v>115</v>
      </c>
      <c r="O356" s="69"/>
      <c r="P356" s="69"/>
      <c r="Q356" s="70"/>
      <c r="R356" s="70"/>
      <c r="S356" s="70"/>
      <c r="T356" s="71"/>
    </row>
    <row r="357" spans="2:20" hidden="1" outlineLevel="1">
      <c r="B357" s="67" t="s">
        <v>399</v>
      </c>
      <c r="C357" s="81">
        <v>46</v>
      </c>
      <c r="D357" s="81">
        <v>12</v>
      </c>
      <c r="E357" s="81">
        <v>12</v>
      </c>
      <c r="F357" s="69"/>
      <c r="G357" s="69"/>
      <c r="H357" s="69"/>
      <c r="I357" s="69"/>
      <c r="J357" s="69"/>
      <c r="K357" s="69"/>
      <c r="L357" s="69">
        <v>46</v>
      </c>
      <c r="M357" s="69">
        <v>12</v>
      </c>
      <c r="N357" s="69">
        <v>12</v>
      </c>
      <c r="O357" s="69"/>
      <c r="P357" s="69"/>
      <c r="Q357" s="70"/>
      <c r="R357" s="70"/>
      <c r="S357" s="70"/>
      <c r="T357" s="71"/>
    </row>
    <row r="358" spans="2:20" hidden="1" outlineLevel="1">
      <c r="B358" s="67" t="s">
        <v>400</v>
      </c>
      <c r="C358" s="81">
        <v>7.6</v>
      </c>
      <c r="D358" s="81">
        <v>0.7</v>
      </c>
      <c r="E358" s="81">
        <v>0.7</v>
      </c>
      <c r="F358" s="69"/>
      <c r="G358" s="69"/>
      <c r="H358" s="69"/>
      <c r="I358" s="69"/>
      <c r="J358" s="69"/>
      <c r="K358" s="69"/>
      <c r="L358" s="69">
        <v>7.6</v>
      </c>
      <c r="M358" s="69">
        <v>0.7</v>
      </c>
      <c r="N358" s="69">
        <v>0.7</v>
      </c>
      <c r="O358" s="69"/>
      <c r="P358" s="69"/>
      <c r="Q358" s="70"/>
      <c r="R358" s="70"/>
      <c r="S358" s="70"/>
      <c r="T358" s="71"/>
    </row>
    <row r="359" spans="2:20" ht="15" customHeight="1">
      <c r="B359" s="83" t="s">
        <v>401</v>
      </c>
      <c r="C359" s="84">
        <v>551.6</v>
      </c>
      <c r="D359" s="82">
        <v>76.099999999999994</v>
      </c>
      <c r="E359" s="82">
        <v>30.7</v>
      </c>
      <c r="F359" s="69"/>
      <c r="G359" s="69"/>
      <c r="H359" s="69"/>
      <c r="I359" s="69">
        <v>246</v>
      </c>
      <c r="J359" s="69">
        <v>3</v>
      </c>
      <c r="K359" s="69"/>
      <c r="L359" s="69">
        <f>SUM(L361:L375)</f>
        <v>305.59999999999997</v>
      </c>
      <c r="M359" s="69">
        <f t="shared" ref="M359:N359" si="30">SUM(M361:M375)</f>
        <v>73.100000000000009</v>
      </c>
      <c r="N359" s="69">
        <f t="shared" si="30"/>
        <v>30.7</v>
      </c>
      <c r="O359" s="69">
        <v>346.9</v>
      </c>
      <c r="P359" s="69">
        <v>62.9</v>
      </c>
      <c r="Q359" s="70">
        <v>0</v>
      </c>
      <c r="R359" s="70">
        <v>0</v>
      </c>
      <c r="S359" s="70">
        <v>0</v>
      </c>
      <c r="T359" s="71">
        <v>0</v>
      </c>
    </row>
    <row r="360" spans="2:20" hidden="1" collapsed="1">
      <c r="B360" s="67" t="s">
        <v>105</v>
      </c>
      <c r="C360" s="81"/>
      <c r="D360" s="81"/>
      <c r="E360" s="81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70"/>
      <c r="R360" s="70"/>
      <c r="S360" s="70"/>
      <c r="T360" s="71"/>
    </row>
    <row r="361" spans="2:20" hidden="1" outlineLevel="1">
      <c r="B361" s="67" t="s">
        <v>402</v>
      </c>
      <c r="C361" s="81">
        <v>86</v>
      </c>
      <c r="D361" s="81">
        <v>35</v>
      </c>
      <c r="E361" s="81" t="s">
        <v>115</v>
      </c>
      <c r="F361" s="69"/>
      <c r="G361" s="69"/>
      <c r="H361" s="69"/>
      <c r="I361" s="69"/>
      <c r="J361" s="69"/>
      <c r="K361" s="69"/>
      <c r="L361" s="69">
        <v>86</v>
      </c>
      <c r="M361" s="69">
        <v>35</v>
      </c>
      <c r="N361" s="69" t="s">
        <v>115</v>
      </c>
      <c r="O361" s="69"/>
      <c r="P361" s="69"/>
      <c r="Q361" s="70"/>
      <c r="R361" s="70"/>
      <c r="S361" s="70"/>
      <c r="T361" s="71"/>
    </row>
    <row r="362" spans="2:20" hidden="1" outlineLevel="1">
      <c r="B362" s="67" t="s">
        <v>403</v>
      </c>
      <c r="C362" s="81">
        <v>25.6</v>
      </c>
      <c r="D362" s="81">
        <v>2.8</v>
      </c>
      <c r="E362" s="81">
        <v>2.8</v>
      </c>
      <c r="F362" s="69"/>
      <c r="G362" s="69"/>
      <c r="H362" s="69"/>
      <c r="I362" s="69"/>
      <c r="J362" s="69"/>
      <c r="K362" s="69"/>
      <c r="L362" s="69">
        <v>25.6</v>
      </c>
      <c r="M362" s="69">
        <v>2.8</v>
      </c>
      <c r="N362" s="69">
        <v>2.8</v>
      </c>
      <c r="O362" s="69"/>
      <c r="P362" s="69"/>
      <c r="Q362" s="70"/>
      <c r="R362" s="70"/>
      <c r="S362" s="70"/>
      <c r="T362" s="71"/>
    </row>
    <row r="363" spans="2:20" hidden="1" outlineLevel="1">
      <c r="B363" s="67" t="s">
        <v>404</v>
      </c>
      <c r="C363" s="81">
        <v>5.9</v>
      </c>
      <c r="D363" s="81">
        <v>3.2</v>
      </c>
      <c r="E363" s="81">
        <v>3.2</v>
      </c>
      <c r="F363" s="69"/>
      <c r="G363" s="69"/>
      <c r="H363" s="69"/>
      <c r="I363" s="69"/>
      <c r="J363" s="69"/>
      <c r="K363" s="69"/>
      <c r="L363" s="69">
        <v>5.9</v>
      </c>
      <c r="M363" s="69">
        <v>3.2</v>
      </c>
      <c r="N363" s="69">
        <v>3.2</v>
      </c>
      <c r="O363" s="69"/>
      <c r="P363" s="69"/>
      <c r="Q363" s="70"/>
      <c r="R363" s="70"/>
      <c r="S363" s="70"/>
      <c r="T363" s="71"/>
    </row>
    <row r="364" spans="2:20" hidden="1" outlineLevel="1">
      <c r="B364" s="67" t="s">
        <v>405</v>
      </c>
      <c r="C364" s="81">
        <v>5.7</v>
      </c>
      <c r="D364" s="81">
        <v>5.7</v>
      </c>
      <c r="E364" s="81" t="s">
        <v>115</v>
      </c>
      <c r="F364" s="69"/>
      <c r="G364" s="69"/>
      <c r="H364" s="69"/>
      <c r="I364" s="69"/>
      <c r="J364" s="69"/>
      <c r="K364" s="69"/>
      <c r="L364" s="69">
        <v>5.7</v>
      </c>
      <c r="M364" s="69">
        <v>5.7</v>
      </c>
      <c r="N364" s="69" t="s">
        <v>115</v>
      </c>
      <c r="O364" s="69"/>
      <c r="P364" s="69"/>
      <c r="Q364" s="70"/>
      <c r="R364" s="70"/>
      <c r="S364" s="70"/>
      <c r="T364" s="71"/>
    </row>
    <row r="365" spans="2:20" hidden="1" outlineLevel="1">
      <c r="B365" s="67" t="s">
        <v>406</v>
      </c>
      <c r="C365" s="81">
        <v>37.799999999999997</v>
      </c>
      <c r="D365" s="81">
        <v>2.4</v>
      </c>
      <c r="E365" s="81">
        <v>2.4</v>
      </c>
      <c r="F365" s="69"/>
      <c r="G365" s="69"/>
      <c r="H365" s="69"/>
      <c r="I365" s="69"/>
      <c r="J365" s="69"/>
      <c r="K365" s="69"/>
      <c r="L365" s="69">
        <v>37.799999999999997</v>
      </c>
      <c r="M365" s="69">
        <v>2.4</v>
      </c>
      <c r="N365" s="69">
        <v>2.4</v>
      </c>
      <c r="O365" s="69"/>
      <c r="P365" s="69"/>
      <c r="Q365" s="70"/>
      <c r="R365" s="70"/>
      <c r="S365" s="70"/>
      <c r="T365" s="71"/>
    </row>
    <row r="366" spans="2:20" hidden="1" outlineLevel="1">
      <c r="B366" s="67" t="s">
        <v>365</v>
      </c>
      <c r="C366" s="81">
        <v>10</v>
      </c>
      <c r="D366" s="81" t="s">
        <v>115</v>
      </c>
      <c r="E366" s="81" t="s">
        <v>115</v>
      </c>
      <c r="F366" s="69"/>
      <c r="G366" s="69"/>
      <c r="H366" s="69"/>
      <c r="I366" s="69"/>
      <c r="J366" s="69"/>
      <c r="K366" s="69"/>
      <c r="L366" s="69">
        <v>10</v>
      </c>
      <c r="M366" s="69" t="s">
        <v>115</v>
      </c>
      <c r="N366" s="69" t="s">
        <v>115</v>
      </c>
      <c r="O366" s="69"/>
      <c r="P366" s="69"/>
      <c r="Q366" s="70"/>
      <c r="R366" s="70"/>
      <c r="S366" s="70"/>
      <c r="T366" s="71"/>
    </row>
    <row r="367" spans="2:20" hidden="1" outlineLevel="1">
      <c r="B367" s="67" t="s">
        <v>407</v>
      </c>
      <c r="C367" s="81">
        <v>4.5999999999999996</v>
      </c>
      <c r="D367" s="81">
        <v>1.7</v>
      </c>
      <c r="E367" s="81" t="s">
        <v>115</v>
      </c>
      <c r="F367" s="69"/>
      <c r="G367" s="69"/>
      <c r="H367" s="69"/>
      <c r="I367" s="69"/>
      <c r="J367" s="69"/>
      <c r="K367" s="69"/>
      <c r="L367" s="69">
        <v>4.5999999999999996</v>
      </c>
      <c r="M367" s="69">
        <v>1.7</v>
      </c>
      <c r="N367" s="69" t="s">
        <v>115</v>
      </c>
      <c r="O367" s="69"/>
      <c r="P367" s="69"/>
      <c r="Q367" s="70"/>
      <c r="R367" s="70"/>
      <c r="S367" s="70"/>
      <c r="T367" s="71"/>
    </row>
    <row r="368" spans="2:20" hidden="1" outlineLevel="1">
      <c r="B368" s="67" t="s">
        <v>109</v>
      </c>
      <c r="C368" s="81">
        <v>27.1</v>
      </c>
      <c r="D368" s="81">
        <v>1.1000000000000001</v>
      </c>
      <c r="E368" s="81">
        <v>1.1000000000000001</v>
      </c>
      <c r="F368" s="69"/>
      <c r="G368" s="69"/>
      <c r="H368" s="69"/>
      <c r="I368" s="69"/>
      <c r="J368" s="69"/>
      <c r="K368" s="69"/>
      <c r="L368" s="69">
        <v>27.1</v>
      </c>
      <c r="M368" s="69">
        <v>1.1000000000000001</v>
      </c>
      <c r="N368" s="69">
        <v>1.1000000000000001</v>
      </c>
      <c r="O368" s="69"/>
      <c r="P368" s="69"/>
      <c r="Q368" s="70"/>
      <c r="R368" s="70"/>
      <c r="S368" s="70"/>
      <c r="T368" s="71"/>
    </row>
    <row r="369" spans="2:20" hidden="1" outlineLevel="1">
      <c r="B369" s="67" t="s">
        <v>408</v>
      </c>
      <c r="C369" s="81">
        <v>4.5</v>
      </c>
      <c r="D369" s="81">
        <v>3.1</v>
      </c>
      <c r="E369" s="81">
        <v>3.1</v>
      </c>
      <c r="F369" s="69"/>
      <c r="G369" s="69"/>
      <c r="H369" s="69"/>
      <c r="I369" s="69"/>
      <c r="J369" s="69"/>
      <c r="K369" s="69"/>
      <c r="L369" s="69">
        <v>4.5</v>
      </c>
      <c r="M369" s="69">
        <v>3.1</v>
      </c>
      <c r="N369" s="69">
        <v>3.1</v>
      </c>
      <c r="O369" s="69"/>
      <c r="P369" s="69"/>
      <c r="Q369" s="70"/>
      <c r="R369" s="70"/>
      <c r="S369" s="70"/>
      <c r="T369" s="71"/>
    </row>
    <row r="370" spans="2:20" hidden="1" outlineLevel="1">
      <c r="B370" s="67" t="s">
        <v>409</v>
      </c>
      <c r="C370" s="81">
        <v>4</v>
      </c>
      <c r="D370" s="81" t="s">
        <v>115</v>
      </c>
      <c r="E370" s="81" t="s">
        <v>115</v>
      </c>
      <c r="F370" s="69"/>
      <c r="G370" s="69"/>
      <c r="H370" s="69"/>
      <c r="I370" s="69"/>
      <c r="J370" s="69"/>
      <c r="K370" s="69"/>
      <c r="L370" s="69">
        <v>4</v>
      </c>
      <c r="M370" s="69" t="s">
        <v>115</v>
      </c>
      <c r="N370" s="69" t="s">
        <v>115</v>
      </c>
      <c r="O370" s="69"/>
      <c r="P370" s="69"/>
      <c r="Q370" s="70"/>
      <c r="R370" s="70"/>
      <c r="S370" s="70"/>
      <c r="T370" s="71"/>
    </row>
    <row r="371" spans="2:20" hidden="1" outlineLevel="1">
      <c r="B371" s="67" t="s">
        <v>410</v>
      </c>
      <c r="C371" s="81">
        <v>12</v>
      </c>
      <c r="D371" s="81" t="s">
        <v>115</v>
      </c>
      <c r="E371" s="81" t="s">
        <v>115</v>
      </c>
      <c r="F371" s="69"/>
      <c r="G371" s="69"/>
      <c r="H371" s="69"/>
      <c r="I371" s="69"/>
      <c r="J371" s="69"/>
      <c r="K371" s="69"/>
      <c r="L371" s="69">
        <v>12</v>
      </c>
      <c r="M371" s="69" t="s">
        <v>115</v>
      </c>
      <c r="N371" s="69" t="s">
        <v>115</v>
      </c>
      <c r="O371" s="69"/>
      <c r="P371" s="69"/>
      <c r="Q371" s="70"/>
      <c r="R371" s="70"/>
      <c r="S371" s="70"/>
      <c r="T371" s="71"/>
    </row>
    <row r="372" spans="2:20" hidden="1" outlineLevel="1">
      <c r="B372" s="67" t="s">
        <v>411</v>
      </c>
      <c r="C372" s="81">
        <v>19.8</v>
      </c>
      <c r="D372" s="81">
        <v>1.8</v>
      </c>
      <c r="E372" s="81">
        <v>1.8</v>
      </c>
      <c r="F372" s="69"/>
      <c r="G372" s="69"/>
      <c r="H372" s="69"/>
      <c r="I372" s="69"/>
      <c r="J372" s="69"/>
      <c r="K372" s="69"/>
      <c r="L372" s="69">
        <v>19.8</v>
      </c>
      <c r="M372" s="69">
        <v>1.8</v>
      </c>
      <c r="N372" s="69">
        <v>1.8</v>
      </c>
      <c r="O372" s="69"/>
      <c r="P372" s="69"/>
      <c r="Q372" s="70"/>
      <c r="R372" s="70"/>
      <c r="S372" s="70"/>
      <c r="T372" s="71"/>
    </row>
    <row r="373" spans="2:20" hidden="1" outlineLevel="1">
      <c r="B373" s="67" t="s">
        <v>412</v>
      </c>
      <c r="C373" s="68">
        <v>32.700000000000003</v>
      </c>
      <c r="D373" s="68">
        <v>12.6</v>
      </c>
      <c r="E373" s="68">
        <v>12.6</v>
      </c>
      <c r="F373" s="69"/>
      <c r="G373" s="69"/>
      <c r="H373" s="69"/>
      <c r="I373" s="69"/>
      <c r="J373" s="69"/>
      <c r="K373" s="69"/>
      <c r="L373" s="69">
        <v>32.700000000000003</v>
      </c>
      <c r="M373" s="69">
        <v>12.6</v>
      </c>
      <c r="N373" s="69">
        <v>12.6</v>
      </c>
      <c r="O373" s="69"/>
      <c r="P373" s="69"/>
      <c r="Q373" s="70"/>
      <c r="R373" s="70"/>
      <c r="S373" s="70"/>
      <c r="T373" s="71"/>
    </row>
    <row r="374" spans="2:20" hidden="1" outlineLevel="1">
      <c r="B374" s="67" t="s">
        <v>312</v>
      </c>
      <c r="C374" s="68">
        <v>9.5</v>
      </c>
      <c r="D374" s="68">
        <v>1.3</v>
      </c>
      <c r="E374" s="68">
        <v>1.3</v>
      </c>
      <c r="F374" s="69"/>
      <c r="G374" s="69"/>
      <c r="H374" s="69"/>
      <c r="I374" s="69"/>
      <c r="J374" s="69"/>
      <c r="K374" s="69"/>
      <c r="L374" s="69">
        <v>9.5</v>
      </c>
      <c r="M374" s="69">
        <v>1.3</v>
      </c>
      <c r="N374" s="69">
        <v>1.3</v>
      </c>
      <c r="O374" s="69"/>
      <c r="P374" s="69"/>
      <c r="Q374" s="70"/>
      <c r="R374" s="70"/>
      <c r="S374" s="70"/>
      <c r="T374" s="71"/>
    </row>
    <row r="375" spans="2:20" hidden="1" outlineLevel="1">
      <c r="B375" s="67" t="s">
        <v>413</v>
      </c>
      <c r="C375" s="68">
        <v>20.399999999999999</v>
      </c>
      <c r="D375" s="68">
        <v>2.4</v>
      </c>
      <c r="E375" s="68">
        <v>2.4</v>
      </c>
      <c r="F375" s="69"/>
      <c r="G375" s="69"/>
      <c r="H375" s="69"/>
      <c r="I375" s="69"/>
      <c r="J375" s="69"/>
      <c r="K375" s="69"/>
      <c r="L375" s="69">
        <v>20.399999999999999</v>
      </c>
      <c r="M375" s="69">
        <v>2.4</v>
      </c>
      <c r="N375" s="69">
        <v>2.4</v>
      </c>
      <c r="O375" s="69"/>
      <c r="P375" s="69"/>
      <c r="Q375" s="70"/>
      <c r="R375" s="70"/>
      <c r="S375" s="70"/>
      <c r="T375" s="71"/>
    </row>
    <row r="376" spans="2:20" hidden="1">
      <c r="B376" s="76" t="s">
        <v>414</v>
      </c>
      <c r="C376" s="77">
        <v>246</v>
      </c>
      <c r="D376" s="77">
        <v>3</v>
      </c>
      <c r="E376" s="77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70"/>
      <c r="R376" s="70"/>
      <c r="S376" s="70"/>
      <c r="T376" s="71"/>
    </row>
    <row r="377" spans="2:20">
      <c r="B377" s="74" t="s">
        <v>415</v>
      </c>
      <c r="C377" s="75">
        <v>701.9</v>
      </c>
      <c r="D377" s="75">
        <v>40.5</v>
      </c>
      <c r="E377" s="75">
        <v>40.5</v>
      </c>
      <c r="F377" s="69"/>
      <c r="G377" s="69"/>
      <c r="H377" s="69"/>
      <c r="I377" s="69">
        <v>92.1</v>
      </c>
      <c r="J377" s="69">
        <v>3.8</v>
      </c>
      <c r="K377" s="69">
        <v>3.8</v>
      </c>
      <c r="L377" s="69">
        <f>SUM(L379:L387)</f>
        <v>609.80000000000007</v>
      </c>
      <c r="M377" s="69">
        <f t="shared" ref="M377:N377" si="31">SUM(M379:M387)</f>
        <v>36.700000000000003</v>
      </c>
      <c r="N377" s="69">
        <f t="shared" si="31"/>
        <v>36.700000000000003</v>
      </c>
      <c r="O377" s="69">
        <v>0</v>
      </c>
      <c r="P377" s="69">
        <v>0</v>
      </c>
      <c r="Q377" s="70">
        <v>27</v>
      </c>
      <c r="R377" s="70">
        <v>984</v>
      </c>
      <c r="S377" s="70">
        <v>7</v>
      </c>
      <c r="T377" s="71">
        <v>50</v>
      </c>
    </row>
    <row r="378" spans="2:20" hidden="1" collapsed="1">
      <c r="B378" s="67" t="s">
        <v>105</v>
      </c>
      <c r="C378" s="68"/>
      <c r="D378" s="68"/>
      <c r="E378" s="68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70"/>
      <c r="R378" s="70"/>
      <c r="S378" s="70"/>
      <c r="T378" s="71"/>
    </row>
    <row r="379" spans="2:20" hidden="1" outlineLevel="1">
      <c r="B379" s="67" t="s">
        <v>248</v>
      </c>
      <c r="C379" s="68">
        <v>44.6</v>
      </c>
      <c r="D379" s="68" t="s">
        <v>115</v>
      </c>
      <c r="E379" s="68" t="s">
        <v>115</v>
      </c>
      <c r="F379" s="69"/>
      <c r="G379" s="69"/>
      <c r="H379" s="69"/>
      <c r="I379" s="69"/>
      <c r="J379" s="69"/>
      <c r="K379" s="69"/>
      <c r="L379" s="69">
        <v>44.6</v>
      </c>
      <c r="M379" s="69" t="s">
        <v>115</v>
      </c>
      <c r="N379" s="69" t="s">
        <v>115</v>
      </c>
      <c r="O379" s="69"/>
      <c r="P379" s="69"/>
      <c r="Q379" s="70"/>
      <c r="R379" s="70"/>
      <c r="S379" s="70"/>
      <c r="T379" s="71"/>
    </row>
    <row r="380" spans="2:20" hidden="1" outlineLevel="1">
      <c r="B380" s="67" t="s">
        <v>416</v>
      </c>
      <c r="C380" s="68">
        <v>49.4</v>
      </c>
      <c r="D380" s="68" t="s">
        <v>115</v>
      </c>
      <c r="E380" s="68" t="s">
        <v>115</v>
      </c>
      <c r="F380" s="69"/>
      <c r="G380" s="69"/>
      <c r="H380" s="69"/>
      <c r="I380" s="69"/>
      <c r="J380" s="69"/>
      <c r="K380" s="69"/>
      <c r="L380" s="69">
        <v>49.4</v>
      </c>
      <c r="M380" s="69" t="s">
        <v>115</v>
      </c>
      <c r="N380" s="69" t="s">
        <v>115</v>
      </c>
      <c r="O380" s="69"/>
      <c r="P380" s="69"/>
      <c r="Q380" s="70"/>
      <c r="R380" s="70"/>
      <c r="S380" s="70"/>
      <c r="T380" s="71"/>
    </row>
    <row r="381" spans="2:20" hidden="1" outlineLevel="1">
      <c r="B381" s="67" t="s">
        <v>417</v>
      </c>
      <c r="C381" s="68">
        <v>53</v>
      </c>
      <c r="D381" s="68">
        <v>3.8</v>
      </c>
      <c r="E381" s="68">
        <v>3.8</v>
      </c>
      <c r="F381" s="69"/>
      <c r="G381" s="69"/>
      <c r="H381" s="69"/>
      <c r="I381" s="69"/>
      <c r="J381" s="69"/>
      <c r="K381" s="69"/>
      <c r="L381" s="69">
        <v>53</v>
      </c>
      <c r="M381" s="69">
        <v>3.8</v>
      </c>
      <c r="N381" s="69">
        <v>3.8</v>
      </c>
      <c r="O381" s="69"/>
      <c r="P381" s="69"/>
      <c r="Q381" s="70"/>
      <c r="R381" s="70"/>
      <c r="S381" s="70"/>
      <c r="T381" s="71"/>
    </row>
    <row r="382" spans="2:20" hidden="1" outlineLevel="1">
      <c r="B382" s="67" t="s">
        <v>418</v>
      </c>
      <c r="C382" s="68">
        <v>30.9</v>
      </c>
      <c r="D382" s="68" t="s">
        <v>115</v>
      </c>
      <c r="E382" s="68" t="s">
        <v>115</v>
      </c>
      <c r="F382" s="69"/>
      <c r="G382" s="69"/>
      <c r="H382" s="69"/>
      <c r="I382" s="69"/>
      <c r="J382" s="69"/>
      <c r="K382" s="69"/>
      <c r="L382" s="69">
        <v>30.9</v>
      </c>
      <c r="M382" s="69" t="s">
        <v>115</v>
      </c>
      <c r="N382" s="69" t="s">
        <v>115</v>
      </c>
      <c r="O382" s="69"/>
      <c r="P382" s="69"/>
      <c r="Q382" s="70"/>
      <c r="R382" s="70"/>
      <c r="S382" s="70"/>
      <c r="T382" s="71"/>
    </row>
    <row r="383" spans="2:20" hidden="1" outlineLevel="1">
      <c r="B383" s="67" t="s">
        <v>419</v>
      </c>
      <c r="C383" s="68">
        <v>104</v>
      </c>
      <c r="D383" s="68">
        <v>17.8</v>
      </c>
      <c r="E383" s="68">
        <v>17.8</v>
      </c>
      <c r="F383" s="69"/>
      <c r="G383" s="69"/>
      <c r="H383" s="69"/>
      <c r="I383" s="69"/>
      <c r="J383" s="69"/>
      <c r="K383" s="69"/>
      <c r="L383" s="69">
        <v>104</v>
      </c>
      <c r="M383" s="69">
        <v>17.8</v>
      </c>
      <c r="N383" s="69">
        <v>17.8</v>
      </c>
      <c r="O383" s="69"/>
      <c r="P383" s="69"/>
      <c r="Q383" s="70"/>
      <c r="R383" s="70"/>
      <c r="S383" s="70"/>
      <c r="T383" s="71"/>
    </row>
    <row r="384" spans="2:20" hidden="1" outlineLevel="1">
      <c r="B384" s="67" t="s">
        <v>420</v>
      </c>
      <c r="C384" s="68">
        <v>56.6</v>
      </c>
      <c r="D384" s="68">
        <v>7.9</v>
      </c>
      <c r="E384" s="68">
        <v>7.9</v>
      </c>
      <c r="F384" s="69"/>
      <c r="G384" s="69"/>
      <c r="H384" s="69"/>
      <c r="I384" s="69"/>
      <c r="J384" s="69"/>
      <c r="K384" s="69"/>
      <c r="L384" s="69">
        <v>56.6</v>
      </c>
      <c r="M384" s="69">
        <v>7.9</v>
      </c>
      <c r="N384" s="69">
        <v>7.9</v>
      </c>
      <c r="O384" s="69"/>
      <c r="P384" s="69"/>
      <c r="Q384" s="70"/>
      <c r="R384" s="70"/>
      <c r="S384" s="70"/>
      <c r="T384" s="71"/>
    </row>
    <row r="385" spans="2:20" hidden="1" outlineLevel="1">
      <c r="B385" s="67" t="s">
        <v>421</v>
      </c>
      <c r="C385" s="68">
        <v>148.30000000000001</v>
      </c>
      <c r="D385" s="68">
        <v>2.6</v>
      </c>
      <c r="E385" s="68">
        <v>2.6</v>
      </c>
      <c r="F385" s="69"/>
      <c r="G385" s="69"/>
      <c r="H385" s="69"/>
      <c r="I385" s="69"/>
      <c r="J385" s="69"/>
      <c r="K385" s="69"/>
      <c r="L385" s="69">
        <v>148.30000000000001</v>
      </c>
      <c r="M385" s="69">
        <v>2.6</v>
      </c>
      <c r="N385" s="69">
        <v>2.6</v>
      </c>
      <c r="O385" s="69"/>
      <c r="P385" s="69"/>
      <c r="Q385" s="70"/>
      <c r="R385" s="70"/>
      <c r="S385" s="70"/>
      <c r="T385" s="71"/>
    </row>
    <row r="386" spans="2:20" hidden="1" outlineLevel="1">
      <c r="B386" s="67" t="s">
        <v>422</v>
      </c>
      <c r="C386" s="68">
        <v>55.3</v>
      </c>
      <c r="D386" s="68">
        <v>3.6</v>
      </c>
      <c r="E386" s="68">
        <v>3.6</v>
      </c>
      <c r="F386" s="69"/>
      <c r="G386" s="69"/>
      <c r="H386" s="69"/>
      <c r="I386" s="69"/>
      <c r="J386" s="69"/>
      <c r="K386" s="69"/>
      <c r="L386" s="69">
        <v>55.3</v>
      </c>
      <c r="M386" s="69">
        <v>3.6</v>
      </c>
      <c r="N386" s="69">
        <v>3.6</v>
      </c>
      <c r="O386" s="69"/>
      <c r="P386" s="69"/>
      <c r="Q386" s="70"/>
      <c r="R386" s="70"/>
      <c r="S386" s="70"/>
      <c r="T386" s="71"/>
    </row>
    <row r="387" spans="2:20" hidden="1" outlineLevel="1">
      <c r="B387" s="67" t="s">
        <v>423</v>
      </c>
      <c r="C387" s="68">
        <v>67.7</v>
      </c>
      <c r="D387" s="68">
        <v>1</v>
      </c>
      <c r="E387" s="68">
        <v>1</v>
      </c>
      <c r="F387" s="69"/>
      <c r="G387" s="69"/>
      <c r="H387" s="69"/>
      <c r="I387" s="69"/>
      <c r="J387" s="69"/>
      <c r="K387" s="69"/>
      <c r="L387" s="69">
        <v>67.7</v>
      </c>
      <c r="M387" s="69">
        <v>1</v>
      </c>
      <c r="N387" s="69">
        <v>1</v>
      </c>
      <c r="O387" s="69"/>
      <c r="P387" s="69"/>
      <c r="Q387" s="70"/>
      <c r="R387" s="70"/>
      <c r="S387" s="70"/>
      <c r="T387" s="71"/>
    </row>
    <row r="388" spans="2:20" hidden="1">
      <c r="B388" s="76" t="s">
        <v>424</v>
      </c>
      <c r="C388" s="77">
        <v>92.1</v>
      </c>
      <c r="D388" s="77">
        <v>3.8</v>
      </c>
      <c r="E388" s="77">
        <v>3.8</v>
      </c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70"/>
      <c r="R388" s="70"/>
      <c r="S388" s="70"/>
      <c r="T388" s="71"/>
    </row>
    <row r="389" spans="2:20" ht="15" customHeight="1">
      <c r="B389" s="74" t="s">
        <v>425</v>
      </c>
      <c r="C389" s="75">
        <v>263.5</v>
      </c>
      <c r="D389" s="75">
        <v>102.5</v>
      </c>
      <c r="E389" s="75">
        <v>102.5</v>
      </c>
      <c r="F389" s="69"/>
      <c r="G389" s="69"/>
      <c r="H389" s="69"/>
      <c r="I389" s="69">
        <v>41.4</v>
      </c>
      <c r="J389" s="69">
        <v>3.9</v>
      </c>
      <c r="K389" s="69">
        <v>3.9</v>
      </c>
      <c r="L389" s="69">
        <f>SUM(L391:L400)</f>
        <v>222.10000000000002</v>
      </c>
      <c r="M389" s="69">
        <f t="shared" ref="M389:N389" si="32">SUM(M391:M400)</f>
        <v>98.6</v>
      </c>
      <c r="N389" s="69">
        <f t="shared" si="32"/>
        <v>98.6</v>
      </c>
      <c r="O389" s="69">
        <v>0</v>
      </c>
      <c r="P389" s="69">
        <v>0</v>
      </c>
      <c r="Q389" s="70">
        <v>1</v>
      </c>
      <c r="R389" s="70">
        <v>14</v>
      </c>
      <c r="S389" s="70">
        <v>0</v>
      </c>
      <c r="T389" s="71">
        <v>0</v>
      </c>
    </row>
    <row r="390" spans="2:20" hidden="1" collapsed="1">
      <c r="B390" s="67" t="s">
        <v>105</v>
      </c>
      <c r="C390" s="68"/>
      <c r="D390" s="68"/>
      <c r="E390" s="68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70"/>
      <c r="R390" s="70"/>
      <c r="S390" s="70"/>
      <c r="T390" s="71"/>
    </row>
    <row r="391" spans="2:20" hidden="1" outlineLevel="1">
      <c r="B391" s="67" t="s">
        <v>426</v>
      </c>
      <c r="C391" s="68">
        <v>51.9</v>
      </c>
      <c r="D391" s="68">
        <v>18</v>
      </c>
      <c r="E391" s="68">
        <v>18</v>
      </c>
      <c r="F391" s="69"/>
      <c r="G391" s="69"/>
      <c r="H391" s="69"/>
      <c r="I391" s="69"/>
      <c r="J391" s="69"/>
      <c r="K391" s="69"/>
      <c r="L391" s="69">
        <v>51.9</v>
      </c>
      <c r="M391" s="69">
        <v>18</v>
      </c>
      <c r="N391" s="69">
        <v>18</v>
      </c>
      <c r="O391" s="69"/>
      <c r="P391" s="69"/>
      <c r="Q391" s="70"/>
      <c r="R391" s="70"/>
      <c r="S391" s="70"/>
      <c r="T391" s="71"/>
    </row>
    <row r="392" spans="2:20" hidden="1" outlineLevel="1">
      <c r="B392" s="67" t="s">
        <v>427</v>
      </c>
      <c r="C392" s="68">
        <v>22.5</v>
      </c>
      <c r="D392" s="68">
        <v>10.5</v>
      </c>
      <c r="E392" s="68">
        <v>10.5</v>
      </c>
      <c r="F392" s="69"/>
      <c r="G392" s="69"/>
      <c r="H392" s="69"/>
      <c r="I392" s="69"/>
      <c r="J392" s="69"/>
      <c r="K392" s="69"/>
      <c r="L392" s="69">
        <v>22.5</v>
      </c>
      <c r="M392" s="69">
        <v>10.5</v>
      </c>
      <c r="N392" s="69">
        <v>10.5</v>
      </c>
      <c r="O392" s="69"/>
      <c r="P392" s="69"/>
      <c r="Q392" s="70"/>
      <c r="R392" s="70"/>
      <c r="S392" s="70"/>
      <c r="T392" s="71"/>
    </row>
    <row r="393" spans="2:20" hidden="1" outlineLevel="1">
      <c r="B393" s="67" t="s">
        <v>428</v>
      </c>
      <c r="C393" s="68">
        <v>18.5</v>
      </c>
      <c r="D393" s="68">
        <v>5.4</v>
      </c>
      <c r="E393" s="68">
        <v>5.4</v>
      </c>
      <c r="F393" s="69"/>
      <c r="G393" s="69"/>
      <c r="H393" s="69"/>
      <c r="I393" s="69"/>
      <c r="J393" s="69"/>
      <c r="K393" s="69"/>
      <c r="L393" s="69">
        <v>18.5</v>
      </c>
      <c r="M393" s="69">
        <v>5.4</v>
      </c>
      <c r="N393" s="69">
        <v>5.4</v>
      </c>
      <c r="O393" s="69"/>
      <c r="P393" s="69"/>
      <c r="Q393" s="70"/>
      <c r="R393" s="70"/>
      <c r="S393" s="70"/>
      <c r="T393" s="71"/>
    </row>
    <row r="394" spans="2:20" hidden="1" outlineLevel="1">
      <c r="B394" s="67" t="s">
        <v>381</v>
      </c>
      <c r="C394" s="68">
        <v>17.7</v>
      </c>
      <c r="D394" s="68">
        <v>17.7</v>
      </c>
      <c r="E394" s="68">
        <v>17.7</v>
      </c>
      <c r="F394" s="69"/>
      <c r="G394" s="69"/>
      <c r="H394" s="69"/>
      <c r="I394" s="69"/>
      <c r="J394" s="69"/>
      <c r="K394" s="69"/>
      <c r="L394" s="69">
        <v>17.7</v>
      </c>
      <c r="M394" s="69">
        <v>17.7</v>
      </c>
      <c r="N394" s="69">
        <v>17.7</v>
      </c>
      <c r="O394" s="69"/>
      <c r="P394" s="69"/>
      <c r="Q394" s="70"/>
      <c r="R394" s="70"/>
      <c r="S394" s="70"/>
      <c r="T394" s="71"/>
    </row>
    <row r="395" spans="2:20" hidden="1" outlineLevel="1">
      <c r="B395" s="67" t="s">
        <v>429</v>
      </c>
      <c r="C395" s="68">
        <v>16.5</v>
      </c>
      <c r="D395" s="68">
        <v>4.9000000000000004</v>
      </c>
      <c r="E395" s="68">
        <v>4.9000000000000004</v>
      </c>
      <c r="F395" s="69"/>
      <c r="G395" s="69"/>
      <c r="H395" s="69"/>
      <c r="I395" s="69"/>
      <c r="J395" s="69"/>
      <c r="K395" s="69"/>
      <c r="L395" s="69">
        <v>16.5</v>
      </c>
      <c r="M395" s="69">
        <v>4.9000000000000004</v>
      </c>
      <c r="N395" s="69">
        <v>4.9000000000000004</v>
      </c>
      <c r="O395" s="69"/>
      <c r="P395" s="69"/>
      <c r="Q395" s="70"/>
      <c r="R395" s="70"/>
      <c r="S395" s="70"/>
      <c r="T395" s="71"/>
    </row>
    <row r="396" spans="2:20" hidden="1" outlineLevel="1">
      <c r="B396" s="67" t="s">
        <v>430</v>
      </c>
      <c r="C396" s="68">
        <v>19.2</v>
      </c>
      <c r="D396" s="68">
        <v>8.6</v>
      </c>
      <c r="E396" s="68">
        <v>8.6</v>
      </c>
      <c r="F396" s="69"/>
      <c r="G396" s="69"/>
      <c r="H396" s="69"/>
      <c r="I396" s="69"/>
      <c r="J396" s="69"/>
      <c r="K396" s="69"/>
      <c r="L396" s="69">
        <v>19.2</v>
      </c>
      <c r="M396" s="69">
        <v>8.6</v>
      </c>
      <c r="N396" s="69">
        <v>8.6</v>
      </c>
      <c r="O396" s="69"/>
      <c r="P396" s="69"/>
      <c r="Q396" s="70"/>
      <c r="R396" s="70"/>
      <c r="S396" s="70"/>
      <c r="T396" s="71"/>
    </row>
    <row r="397" spans="2:20" hidden="1" outlineLevel="1">
      <c r="B397" s="67" t="s">
        <v>431</v>
      </c>
      <c r="C397" s="68">
        <v>19.5</v>
      </c>
      <c r="D397" s="68">
        <v>1.5</v>
      </c>
      <c r="E397" s="68">
        <v>1.5</v>
      </c>
      <c r="F397" s="69"/>
      <c r="G397" s="69"/>
      <c r="H397" s="69"/>
      <c r="I397" s="69"/>
      <c r="J397" s="69"/>
      <c r="K397" s="69"/>
      <c r="L397" s="69">
        <v>19.5</v>
      </c>
      <c r="M397" s="69">
        <v>1.5</v>
      </c>
      <c r="N397" s="69">
        <v>1.5</v>
      </c>
      <c r="O397" s="69"/>
      <c r="P397" s="69"/>
      <c r="Q397" s="70"/>
      <c r="R397" s="70"/>
      <c r="S397" s="70"/>
      <c r="T397" s="71"/>
    </row>
    <row r="398" spans="2:20" hidden="1" outlineLevel="1">
      <c r="B398" s="67" t="s">
        <v>432</v>
      </c>
      <c r="C398" s="68">
        <v>17.7</v>
      </c>
      <c r="D398" s="68">
        <v>9.3000000000000007</v>
      </c>
      <c r="E398" s="68">
        <v>9.3000000000000007</v>
      </c>
      <c r="F398" s="69"/>
      <c r="G398" s="69"/>
      <c r="H398" s="69"/>
      <c r="I398" s="69"/>
      <c r="J398" s="69"/>
      <c r="K398" s="69"/>
      <c r="L398" s="69">
        <v>17.7</v>
      </c>
      <c r="M398" s="69">
        <v>9.3000000000000007</v>
      </c>
      <c r="N398" s="69">
        <v>9.3000000000000007</v>
      </c>
      <c r="O398" s="69"/>
      <c r="P398" s="69"/>
      <c r="Q398" s="70"/>
      <c r="R398" s="70"/>
      <c r="S398" s="70"/>
      <c r="T398" s="71"/>
    </row>
    <row r="399" spans="2:20" hidden="1" outlineLevel="1">
      <c r="B399" s="67" t="s">
        <v>433</v>
      </c>
      <c r="C399" s="68">
        <v>27.8</v>
      </c>
      <c r="D399" s="68">
        <v>14.3</v>
      </c>
      <c r="E399" s="68">
        <v>14.3</v>
      </c>
      <c r="F399" s="69"/>
      <c r="G399" s="69"/>
      <c r="H399" s="69"/>
      <c r="I399" s="69"/>
      <c r="J399" s="69"/>
      <c r="K399" s="69"/>
      <c r="L399" s="69">
        <v>27.8</v>
      </c>
      <c r="M399" s="69">
        <v>14.3</v>
      </c>
      <c r="N399" s="69">
        <v>14.3</v>
      </c>
      <c r="O399" s="69"/>
      <c r="P399" s="69"/>
      <c r="Q399" s="70"/>
      <c r="R399" s="70"/>
      <c r="S399" s="70"/>
      <c r="T399" s="71"/>
    </row>
    <row r="400" spans="2:20" hidden="1" outlineLevel="1">
      <c r="B400" s="67" t="s">
        <v>434</v>
      </c>
      <c r="C400" s="68">
        <v>10.8</v>
      </c>
      <c r="D400" s="68">
        <v>8.4</v>
      </c>
      <c r="E400" s="68">
        <v>8.4</v>
      </c>
      <c r="F400" s="69"/>
      <c r="G400" s="69"/>
      <c r="H400" s="69"/>
      <c r="I400" s="69"/>
      <c r="J400" s="69"/>
      <c r="K400" s="69"/>
      <c r="L400" s="69">
        <v>10.8</v>
      </c>
      <c r="M400" s="69">
        <v>8.4</v>
      </c>
      <c r="N400" s="69">
        <v>8.4</v>
      </c>
      <c r="O400" s="69"/>
      <c r="P400" s="69"/>
      <c r="Q400" s="70"/>
      <c r="R400" s="70"/>
      <c r="S400" s="70"/>
      <c r="T400" s="71"/>
    </row>
    <row r="401" spans="2:20" hidden="1">
      <c r="B401" s="76" t="s">
        <v>435</v>
      </c>
      <c r="C401" s="77">
        <v>41.4</v>
      </c>
      <c r="D401" s="77">
        <v>3.9</v>
      </c>
      <c r="E401" s="77">
        <v>3.9</v>
      </c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70"/>
      <c r="R401" s="70"/>
      <c r="S401" s="70"/>
      <c r="T401" s="71"/>
    </row>
    <row r="402" spans="2:20" ht="15" customHeight="1">
      <c r="B402" s="74" t="s">
        <v>436</v>
      </c>
      <c r="C402" s="75">
        <v>336.8</v>
      </c>
      <c r="D402" s="75">
        <v>233.4</v>
      </c>
      <c r="E402" s="75">
        <v>233.4</v>
      </c>
      <c r="F402" s="69"/>
      <c r="G402" s="69"/>
      <c r="H402" s="69"/>
      <c r="I402" s="69">
        <v>164.3</v>
      </c>
      <c r="J402" s="69">
        <v>99.6</v>
      </c>
      <c r="K402" s="69">
        <v>99.6</v>
      </c>
      <c r="L402" s="69">
        <f>SUM(L404:L413)</f>
        <v>172.49999999999997</v>
      </c>
      <c r="M402" s="69">
        <f t="shared" ref="M402:N402" si="33">SUM(M404:M413)</f>
        <v>133.79999999999998</v>
      </c>
      <c r="N402" s="69">
        <f t="shared" si="33"/>
        <v>133.79999999999998</v>
      </c>
      <c r="O402" s="69">
        <v>69</v>
      </c>
      <c r="P402" s="69">
        <v>20.5</v>
      </c>
      <c r="Q402" s="70">
        <v>0</v>
      </c>
      <c r="R402" s="70">
        <v>0</v>
      </c>
      <c r="S402" s="70">
        <v>0</v>
      </c>
      <c r="T402" s="71">
        <v>0</v>
      </c>
    </row>
    <row r="403" spans="2:20" hidden="1" collapsed="1">
      <c r="B403" s="67" t="s">
        <v>105</v>
      </c>
      <c r="C403" s="68"/>
      <c r="D403" s="68"/>
      <c r="E403" s="68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70"/>
      <c r="R403" s="70"/>
      <c r="S403" s="70"/>
      <c r="T403" s="71"/>
    </row>
    <row r="404" spans="2:20" ht="15.75" hidden="1" customHeight="1" outlineLevel="1">
      <c r="B404" s="67" t="s">
        <v>437</v>
      </c>
      <c r="C404" s="68" t="s">
        <v>115</v>
      </c>
      <c r="D404" s="68" t="s">
        <v>115</v>
      </c>
      <c r="E404" s="68" t="s">
        <v>115</v>
      </c>
      <c r="F404" s="69"/>
      <c r="G404" s="69"/>
      <c r="H404" s="69"/>
      <c r="I404" s="69"/>
      <c r="J404" s="69"/>
      <c r="K404" s="69"/>
      <c r="L404" s="69" t="s">
        <v>115</v>
      </c>
      <c r="M404" s="69" t="s">
        <v>115</v>
      </c>
      <c r="N404" s="69" t="s">
        <v>115</v>
      </c>
      <c r="O404" s="69"/>
      <c r="P404" s="69"/>
      <c r="Q404" s="70"/>
      <c r="R404" s="70"/>
      <c r="S404" s="70"/>
      <c r="T404" s="71"/>
    </row>
    <row r="405" spans="2:20" ht="15.75" hidden="1" customHeight="1" outlineLevel="1">
      <c r="B405" s="67" t="s">
        <v>438</v>
      </c>
      <c r="C405" s="68">
        <v>25.1</v>
      </c>
      <c r="D405" s="68">
        <v>22</v>
      </c>
      <c r="E405" s="68">
        <v>22</v>
      </c>
      <c r="F405" s="69"/>
      <c r="G405" s="69"/>
      <c r="H405" s="69"/>
      <c r="I405" s="69"/>
      <c r="J405" s="69"/>
      <c r="K405" s="69"/>
      <c r="L405" s="69">
        <v>25.1</v>
      </c>
      <c r="M405" s="69">
        <v>22</v>
      </c>
      <c r="N405" s="69">
        <v>22</v>
      </c>
      <c r="O405" s="69"/>
      <c r="P405" s="69"/>
      <c r="Q405" s="70"/>
      <c r="R405" s="70"/>
      <c r="S405" s="70"/>
      <c r="T405" s="71"/>
    </row>
    <row r="406" spans="2:20" hidden="1" outlineLevel="1">
      <c r="B406" s="67" t="s">
        <v>439</v>
      </c>
      <c r="C406" s="68">
        <v>14.2</v>
      </c>
      <c r="D406" s="68">
        <v>14.2</v>
      </c>
      <c r="E406" s="68">
        <v>14.2</v>
      </c>
      <c r="F406" s="69"/>
      <c r="G406" s="69"/>
      <c r="H406" s="69"/>
      <c r="I406" s="69"/>
      <c r="J406" s="69"/>
      <c r="K406" s="69"/>
      <c r="L406" s="69">
        <v>14.2</v>
      </c>
      <c r="M406" s="69">
        <v>14.2</v>
      </c>
      <c r="N406" s="69">
        <v>14.2</v>
      </c>
      <c r="O406" s="69"/>
      <c r="P406" s="69"/>
      <c r="Q406" s="70"/>
      <c r="R406" s="70"/>
      <c r="S406" s="70"/>
      <c r="T406" s="71"/>
    </row>
    <row r="407" spans="2:20" hidden="1" outlineLevel="1">
      <c r="B407" s="67" t="s">
        <v>440</v>
      </c>
      <c r="C407" s="68">
        <v>15.5</v>
      </c>
      <c r="D407" s="68">
        <v>15.5</v>
      </c>
      <c r="E407" s="68">
        <v>15.5</v>
      </c>
      <c r="F407" s="69"/>
      <c r="G407" s="69"/>
      <c r="H407" s="69"/>
      <c r="I407" s="69"/>
      <c r="J407" s="69"/>
      <c r="K407" s="69"/>
      <c r="L407" s="69">
        <v>15.5</v>
      </c>
      <c r="M407" s="69">
        <v>15.5</v>
      </c>
      <c r="N407" s="69">
        <v>15.5</v>
      </c>
      <c r="O407" s="69"/>
      <c r="P407" s="69"/>
      <c r="Q407" s="70"/>
      <c r="R407" s="70"/>
      <c r="S407" s="70"/>
      <c r="T407" s="71"/>
    </row>
    <row r="408" spans="2:20" hidden="1" outlineLevel="1">
      <c r="B408" s="67" t="s">
        <v>441</v>
      </c>
      <c r="C408" s="68">
        <v>16.3</v>
      </c>
      <c r="D408" s="68">
        <v>16.3</v>
      </c>
      <c r="E408" s="68">
        <v>16.3</v>
      </c>
      <c r="F408" s="69"/>
      <c r="G408" s="69"/>
      <c r="H408" s="69"/>
      <c r="I408" s="69"/>
      <c r="J408" s="69"/>
      <c r="K408" s="69"/>
      <c r="L408" s="69">
        <v>16.3</v>
      </c>
      <c r="M408" s="69">
        <v>16.3</v>
      </c>
      <c r="N408" s="69">
        <v>16.3</v>
      </c>
      <c r="O408" s="69"/>
      <c r="P408" s="69"/>
      <c r="Q408" s="70"/>
      <c r="R408" s="70"/>
      <c r="S408" s="70"/>
      <c r="T408" s="71"/>
    </row>
    <row r="409" spans="2:20" hidden="1" outlineLevel="1">
      <c r="B409" s="67" t="s">
        <v>442</v>
      </c>
      <c r="C409" s="68">
        <v>8</v>
      </c>
      <c r="D409" s="68">
        <v>8</v>
      </c>
      <c r="E409" s="68">
        <v>8</v>
      </c>
      <c r="F409" s="69"/>
      <c r="G409" s="69"/>
      <c r="H409" s="69"/>
      <c r="I409" s="69"/>
      <c r="J409" s="69"/>
      <c r="K409" s="69"/>
      <c r="L409" s="69">
        <v>8</v>
      </c>
      <c r="M409" s="69">
        <v>8</v>
      </c>
      <c r="N409" s="69">
        <v>8</v>
      </c>
      <c r="O409" s="69"/>
      <c r="P409" s="69"/>
      <c r="Q409" s="70"/>
      <c r="R409" s="70"/>
      <c r="S409" s="70"/>
      <c r="T409" s="71"/>
    </row>
    <row r="410" spans="2:20" hidden="1" outlineLevel="1">
      <c r="B410" s="67" t="s">
        <v>443</v>
      </c>
      <c r="C410" s="68">
        <v>49.8</v>
      </c>
      <c r="D410" s="68">
        <v>16</v>
      </c>
      <c r="E410" s="68">
        <v>16</v>
      </c>
      <c r="F410" s="69"/>
      <c r="G410" s="69"/>
      <c r="H410" s="69"/>
      <c r="I410" s="69"/>
      <c r="J410" s="69"/>
      <c r="K410" s="69"/>
      <c r="L410" s="69">
        <v>49.8</v>
      </c>
      <c r="M410" s="69">
        <v>16</v>
      </c>
      <c r="N410" s="69">
        <v>16</v>
      </c>
      <c r="O410" s="69"/>
      <c r="P410" s="69"/>
      <c r="Q410" s="70"/>
      <c r="R410" s="70"/>
      <c r="S410" s="70"/>
      <c r="T410" s="71"/>
    </row>
    <row r="411" spans="2:20" hidden="1" outlineLevel="1">
      <c r="B411" s="67" t="s">
        <v>444</v>
      </c>
      <c r="C411" s="68">
        <v>6.6</v>
      </c>
      <c r="D411" s="68">
        <v>4.8</v>
      </c>
      <c r="E411" s="68">
        <v>4.8</v>
      </c>
      <c r="F411" s="69"/>
      <c r="G411" s="69"/>
      <c r="H411" s="69"/>
      <c r="I411" s="69"/>
      <c r="J411" s="69"/>
      <c r="K411" s="69"/>
      <c r="L411" s="69">
        <v>6.6</v>
      </c>
      <c r="M411" s="69">
        <v>4.8</v>
      </c>
      <c r="N411" s="69">
        <v>4.8</v>
      </c>
      <c r="O411" s="69"/>
      <c r="P411" s="69"/>
      <c r="Q411" s="70"/>
      <c r="R411" s="70"/>
      <c r="S411" s="70"/>
      <c r="T411" s="71"/>
    </row>
    <row r="412" spans="2:20" hidden="1" outlineLevel="1">
      <c r="B412" s="67" t="s">
        <v>445</v>
      </c>
      <c r="C412" s="68">
        <v>8.6</v>
      </c>
      <c r="D412" s="68">
        <v>8.6</v>
      </c>
      <c r="E412" s="68">
        <v>8.6</v>
      </c>
      <c r="F412" s="69"/>
      <c r="G412" s="69"/>
      <c r="H412" s="69"/>
      <c r="I412" s="69"/>
      <c r="J412" s="69"/>
      <c r="K412" s="69"/>
      <c r="L412" s="69">
        <v>8.6</v>
      </c>
      <c r="M412" s="69">
        <v>8.6</v>
      </c>
      <c r="N412" s="69">
        <v>8.6</v>
      </c>
      <c r="O412" s="69"/>
      <c r="P412" s="69"/>
      <c r="Q412" s="70"/>
      <c r="R412" s="70"/>
      <c r="S412" s="70"/>
      <c r="T412" s="71"/>
    </row>
    <row r="413" spans="2:20" hidden="1" outlineLevel="1">
      <c r="B413" s="67" t="s">
        <v>446</v>
      </c>
      <c r="C413" s="68">
        <v>28.4</v>
      </c>
      <c r="D413" s="68">
        <v>28.4</v>
      </c>
      <c r="E413" s="68">
        <v>28.4</v>
      </c>
      <c r="F413" s="69"/>
      <c r="G413" s="69"/>
      <c r="H413" s="69"/>
      <c r="I413" s="69"/>
      <c r="J413" s="69"/>
      <c r="K413" s="69"/>
      <c r="L413" s="69">
        <v>28.4</v>
      </c>
      <c r="M413" s="69">
        <v>28.4</v>
      </c>
      <c r="N413" s="69">
        <v>28.4</v>
      </c>
      <c r="O413" s="69"/>
      <c r="P413" s="69"/>
      <c r="Q413" s="70"/>
      <c r="R413" s="70"/>
      <c r="S413" s="70"/>
      <c r="T413" s="71"/>
    </row>
    <row r="414" spans="2:20" hidden="1">
      <c r="B414" s="76" t="s">
        <v>447</v>
      </c>
      <c r="C414" s="77">
        <v>164.3</v>
      </c>
      <c r="D414" s="77">
        <v>99.6</v>
      </c>
      <c r="E414" s="77">
        <v>99.6</v>
      </c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70"/>
      <c r="R414" s="70"/>
      <c r="S414" s="70"/>
      <c r="T414" s="71"/>
    </row>
    <row r="415" spans="2:20" ht="15" customHeight="1">
      <c r="B415" s="74" t="s">
        <v>448</v>
      </c>
      <c r="C415" s="75">
        <v>392.7</v>
      </c>
      <c r="D415" s="75">
        <v>162.69999999999999</v>
      </c>
      <c r="E415" s="75">
        <v>103.4</v>
      </c>
      <c r="F415" s="69"/>
      <c r="G415" s="69"/>
      <c r="H415" s="69"/>
      <c r="I415" s="69">
        <v>106</v>
      </c>
      <c r="J415" s="69">
        <v>57.3</v>
      </c>
      <c r="K415" s="69"/>
      <c r="L415" s="69">
        <f>SUM(L417:L428)</f>
        <v>286.7</v>
      </c>
      <c r="M415" s="69">
        <f t="shared" ref="M415:N415" si="34">SUM(M417:M428)</f>
        <v>105.4</v>
      </c>
      <c r="N415" s="69">
        <f t="shared" si="34"/>
        <v>103.4</v>
      </c>
      <c r="O415" s="69">
        <v>48.5</v>
      </c>
      <c r="P415" s="69">
        <v>12.4</v>
      </c>
      <c r="Q415" s="70">
        <v>12</v>
      </c>
      <c r="R415" s="70">
        <v>415</v>
      </c>
      <c r="S415" s="70">
        <v>3</v>
      </c>
      <c r="T415" s="71">
        <v>10</v>
      </c>
    </row>
    <row r="416" spans="2:20" hidden="1" collapsed="1">
      <c r="B416" s="67" t="s">
        <v>105</v>
      </c>
      <c r="C416" s="68"/>
      <c r="D416" s="68"/>
      <c r="E416" s="68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70"/>
      <c r="R416" s="70"/>
      <c r="S416" s="70"/>
      <c r="T416" s="71"/>
    </row>
    <row r="417" spans="2:20" hidden="1" outlineLevel="1">
      <c r="B417" s="67" t="s">
        <v>449</v>
      </c>
      <c r="C417" s="68">
        <v>90.2</v>
      </c>
      <c r="D417" s="68">
        <v>46.1</v>
      </c>
      <c r="E417" s="68">
        <v>46.1</v>
      </c>
      <c r="F417" s="69"/>
      <c r="G417" s="69"/>
      <c r="H417" s="69"/>
      <c r="I417" s="69"/>
      <c r="J417" s="69"/>
      <c r="K417" s="69"/>
      <c r="L417" s="69">
        <v>90.2</v>
      </c>
      <c r="M417" s="69">
        <v>46.1</v>
      </c>
      <c r="N417" s="69">
        <v>46.1</v>
      </c>
      <c r="O417" s="69"/>
      <c r="P417" s="69"/>
      <c r="Q417" s="70"/>
      <c r="R417" s="70"/>
      <c r="S417" s="70"/>
      <c r="T417" s="71"/>
    </row>
    <row r="418" spans="2:20" hidden="1" outlineLevel="1">
      <c r="B418" s="67" t="s">
        <v>450</v>
      </c>
      <c r="C418" s="68">
        <v>3</v>
      </c>
      <c r="D418" s="68" t="s">
        <v>115</v>
      </c>
      <c r="E418" s="68" t="s">
        <v>115</v>
      </c>
      <c r="F418" s="69"/>
      <c r="G418" s="69"/>
      <c r="H418" s="69"/>
      <c r="I418" s="69"/>
      <c r="J418" s="69"/>
      <c r="K418" s="69"/>
      <c r="L418" s="69">
        <v>3</v>
      </c>
      <c r="M418" s="69" t="s">
        <v>115</v>
      </c>
      <c r="N418" s="69" t="s">
        <v>115</v>
      </c>
      <c r="O418" s="69"/>
      <c r="P418" s="69"/>
      <c r="Q418" s="70"/>
      <c r="R418" s="70"/>
      <c r="S418" s="70"/>
      <c r="T418" s="71"/>
    </row>
    <row r="419" spans="2:20" hidden="1" outlineLevel="1">
      <c r="B419" s="67" t="s">
        <v>451</v>
      </c>
      <c r="C419" s="68">
        <v>50</v>
      </c>
      <c r="D419" s="68" t="s">
        <v>115</v>
      </c>
      <c r="E419" s="68" t="s">
        <v>115</v>
      </c>
      <c r="F419" s="69"/>
      <c r="G419" s="69"/>
      <c r="H419" s="69"/>
      <c r="I419" s="69"/>
      <c r="J419" s="69"/>
      <c r="K419" s="69"/>
      <c r="L419" s="69">
        <v>50</v>
      </c>
      <c r="M419" s="69" t="s">
        <v>115</v>
      </c>
      <c r="N419" s="69" t="s">
        <v>115</v>
      </c>
      <c r="O419" s="69"/>
      <c r="P419" s="69"/>
      <c r="Q419" s="70"/>
      <c r="R419" s="70"/>
      <c r="S419" s="70"/>
      <c r="T419" s="71"/>
    </row>
    <row r="420" spans="2:20" hidden="1" outlineLevel="1">
      <c r="B420" s="67" t="s">
        <v>452</v>
      </c>
      <c r="C420" s="68">
        <v>3.2</v>
      </c>
      <c r="D420" s="68" t="s">
        <v>115</v>
      </c>
      <c r="E420" s="68" t="s">
        <v>115</v>
      </c>
      <c r="F420" s="69"/>
      <c r="G420" s="69"/>
      <c r="H420" s="69"/>
      <c r="I420" s="69"/>
      <c r="J420" s="69"/>
      <c r="K420" s="69"/>
      <c r="L420" s="69">
        <v>3.2</v>
      </c>
      <c r="M420" s="69" t="s">
        <v>115</v>
      </c>
      <c r="N420" s="69" t="s">
        <v>115</v>
      </c>
      <c r="O420" s="69"/>
      <c r="P420" s="69"/>
      <c r="Q420" s="70"/>
      <c r="R420" s="70"/>
      <c r="S420" s="70"/>
      <c r="T420" s="71"/>
    </row>
    <row r="421" spans="2:20" hidden="1" outlineLevel="1">
      <c r="B421" s="67" t="s">
        <v>453</v>
      </c>
      <c r="C421" s="68">
        <v>12</v>
      </c>
      <c r="D421" s="68">
        <v>12</v>
      </c>
      <c r="E421" s="68">
        <v>12</v>
      </c>
      <c r="F421" s="69"/>
      <c r="G421" s="69"/>
      <c r="H421" s="69"/>
      <c r="I421" s="69"/>
      <c r="J421" s="69"/>
      <c r="K421" s="69"/>
      <c r="L421" s="69">
        <v>12</v>
      </c>
      <c r="M421" s="69">
        <v>12</v>
      </c>
      <c r="N421" s="69">
        <v>12</v>
      </c>
      <c r="O421" s="69"/>
      <c r="P421" s="69"/>
      <c r="Q421" s="70"/>
      <c r="R421" s="70"/>
      <c r="S421" s="70"/>
      <c r="T421" s="71"/>
    </row>
    <row r="422" spans="2:20" hidden="1" outlineLevel="1">
      <c r="B422" s="67" t="s">
        <v>454</v>
      </c>
      <c r="C422" s="68">
        <v>13.6</v>
      </c>
      <c r="D422" s="68">
        <v>9.6</v>
      </c>
      <c r="E422" s="68">
        <v>7.6</v>
      </c>
      <c r="F422" s="69"/>
      <c r="G422" s="69"/>
      <c r="H422" s="69"/>
      <c r="I422" s="69"/>
      <c r="J422" s="69"/>
      <c r="K422" s="69"/>
      <c r="L422" s="69">
        <v>13.6</v>
      </c>
      <c r="M422" s="69">
        <v>9.6</v>
      </c>
      <c r="N422" s="69">
        <v>7.6</v>
      </c>
      <c r="O422" s="69"/>
      <c r="P422" s="69"/>
      <c r="Q422" s="70"/>
      <c r="R422" s="70"/>
      <c r="S422" s="70"/>
      <c r="T422" s="71"/>
    </row>
    <row r="423" spans="2:20" hidden="1" outlineLevel="1">
      <c r="B423" s="67" t="s">
        <v>455</v>
      </c>
      <c r="C423" s="68">
        <v>65</v>
      </c>
      <c r="D423" s="68" t="s">
        <v>115</v>
      </c>
      <c r="E423" s="68" t="s">
        <v>115</v>
      </c>
      <c r="F423" s="69"/>
      <c r="G423" s="69"/>
      <c r="H423" s="69"/>
      <c r="I423" s="69"/>
      <c r="J423" s="69"/>
      <c r="K423" s="69"/>
      <c r="L423" s="69">
        <v>65</v>
      </c>
      <c r="M423" s="69" t="s">
        <v>115</v>
      </c>
      <c r="N423" s="69" t="s">
        <v>115</v>
      </c>
      <c r="O423" s="69"/>
      <c r="P423" s="69"/>
      <c r="Q423" s="70"/>
      <c r="R423" s="70"/>
      <c r="S423" s="70"/>
      <c r="T423" s="71"/>
    </row>
    <row r="424" spans="2:20" hidden="1" outlineLevel="1">
      <c r="B424" s="67" t="s">
        <v>456</v>
      </c>
      <c r="C424" s="68">
        <v>3</v>
      </c>
      <c r="D424" s="68">
        <v>3</v>
      </c>
      <c r="E424" s="68">
        <v>3</v>
      </c>
      <c r="F424" s="69"/>
      <c r="G424" s="69"/>
      <c r="H424" s="69"/>
      <c r="I424" s="69"/>
      <c r="J424" s="69"/>
      <c r="K424" s="69"/>
      <c r="L424" s="69">
        <v>3</v>
      </c>
      <c r="M424" s="69">
        <v>3</v>
      </c>
      <c r="N424" s="69">
        <v>3</v>
      </c>
      <c r="O424" s="69"/>
      <c r="P424" s="69"/>
      <c r="Q424" s="70"/>
      <c r="R424" s="70"/>
      <c r="S424" s="70"/>
      <c r="T424" s="71"/>
    </row>
    <row r="425" spans="2:20" hidden="1" outlineLevel="1">
      <c r="B425" s="67" t="s">
        <v>457</v>
      </c>
      <c r="C425" s="68">
        <v>22</v>
      </c>
      <c r="D425" s="68">
        <v>12</v>
      </c>
      <c r="E425" s="68">
        <v>12</v>
      </c>
      <c r="F425" s="69"/>
      <c r="G425" s="69"/>
      <c r="H425" s="69"/>
      <c r="I425" s="69"/>
      <c r="J425" s="69"/>
      <c r="K425" s="69"/>
      <c r="L425" s="69">
        <v>22</v>
      </c>
      <c r="M425" s="69">
        <v>12</v>
      </c>
      <c r="N425" s="69">
        <v>12</v>
      </c>
      <c r="O425" s="69"/>
      <c r="P425" s="69"/>
      <c r="Q425" s="70"/>
      <c r="R425" s="70"/>
      <c r="S425" s="70"/>
      <c r="T425" s="71"/>
    </row>
    <row r="426" spans="2:20" hidden="1" outlineLevel="1">
      <c r="B426" s="67" t="s">
        <v>458</v>
      </c>
      <c r="C426" s="68">
        <v>8.3000000000000007</v>
      </c>
      <c r="D426" s="68">
        <v>8.3000000000000007</v>
      </c>
      <c r="E426" s="68">
        <v>8.3000000000000007</v>
      </c>
      <c r="F426" s="69"/>
      <c r="G426" s="69"/>
      <c r="H426" s="69"/>
      <c r="I426" s="69"/>
      <c r="J426" s="69"/>
      <c r="K426" s="69"/>
      <c r="L426" s="69">
        <v>8.3000000000000007</v>
      </c>
      <c r="M426" s="69">
        <v>8.3000000000000007</v>
      </c>
      <c r="N426" s="69">
        <v>8.3000000000000007</v>
      </c>
      <c r="O426" s="69"/>
      <c r="P426" s="69"/>
      <c r="Q426" s="70"/>
      <c r="R426" s="70"/>
      <c r="S426" s="70"/>
      <c r="T426" s="71"/>
    </row>
    <row r="427" spans="2:20" hidden="1" outlineLevel="1">
      <c r="B427" s="67" t="s">
        <v>459</v>
      </c>
      <c r="C427" s="68">
        <v>2.4</v>
      </c>
      <c r="D427" s="68">
        <v>0.4</v>
      </c>
      <c r="E427" s="68">
        <v>0.4</v>
      </c>
      <c r="F427" s="69"/>
      <c r="G427" s="69"/>
      <c r="H427" s="69"/>
      <c r="I427" s="69"/>
      <c r="J427" s="69"/>
      <c r="K427" s="69"/>
      <c r="L427" s="69">
        <v>2.4</v>
      </c>
      <c r="M427" s="69">
        <v>0.4</v>
      </c>
      <c r="N427" s="69">
        <v>0.4</v>
      </c>
      <c r="O427" s="69"/>
      <c r="P427" s="69"/>
      <c r="Q427" s="70"/>
      <c r="R427" s="70"/>
      <c r="S427" s="70"/>
      <c r="T427" s="71"/>
    </row>
    <row r="428" spans="2:20" hidden="1" outlineLevel="1">
      <c r="B428" s="67" t="s">
        <v>460</v>
      </c>
      <c r="C428" s="68">
        <v>14</v>
      </c>
      <c r="D428" s="68">
        <v>14</v>
      </c>
      <c r="E428" s="68">
        <v>14</v>
      </c>
      <c r="F428" s="69"/>
      <c r="G428" s="69"/>
      <c r="H428" s="69"/>
      <c r="I428" s="69"/>
      <c r="J428" s="69"/>
      <c r="K428" s="69"/>
      <c r="L428" s="69">
        <v>14</v>
      </c>
      <c r="M428" s="69">
        <v>14</v>
      </c>
      <c r="N428" s="69">
        <v>14</v>
      </c>
      <c r="O428" s="69"/>
      <c r="P428" s="69"/>
      <c r="Q428" s="70"/>
      <c r="R428" s="70"/>
      <c r="S428" s="70"/>
      <c r="T428" s="71"/>
    </row>
    <row r="429" spans="2:20" hidden="1">
      <c r="B429" s="76" t="s">
        <v>461</v>
      </c>
      <c r="C429" s="77">
        <v>106</v>
      </c>
      <c r="D429" s="77">
        <v>57.3</v>
      </c>
      <c r="E429" s="77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70"/>
      <c r="R429" s="70"/>
      <c r="S429" s="70"/>
      <c r="T429" s="71"/>
    </row>
    <row r="430" spans="2:20" ht="15" customHeight="1">
      <c r="B430" s="74" t="s">
        <v>462</v>
      </c>
      <c r="C430" s="85">
        <v>318.39999999999998</v>
      </c>
      <c r="D430" s="85">
        <v>147.6</v>
      </c>
      <c r="E430" s="85">
        <v>84.7</v>
      </c>
      <c r="F430" s="69"/>
      <c r="G430" s="69"/>
      <c r="H430" s="69"/>
      <c r="I430" s="69"/>
      <c r="J430" s="69"/>
      <c r="K430" s="69"/>
      <c r="L430" s="69">
        <f>SUM(L432:L443)</f>
        <v>318.40000000000003</v>
      </c>
      <c r="M430" s="69">
        <f t="shared" ref="M430:N430" si="35">SUM(M432:M443)</f>
        <v>147.6</v>
      </c>
      <c r="N430" s="69">
        <f t="shared" si="35"/>
        <v>84.699999999999989</v>
      </c>
      <c r="O430" s="69">
        <v>0</v>
      </c>
      <c r="P430" s="69">
        <v>0</v>
      </c>
      <c r="Q430" s="70">
        <v>0</v>
      </c>
      <c r="R430" s="70">
        <v>0</v>
      </c>
      <c r="S430" s="70">
        <v>0</v>
      </c>
      <c r="T430" s="71">
        <v>0</v>
      </c>
    </row>
    <row r="431" spans="2:20" hidden="1" collapsed="1">
      <c r="B431" s="67" t="s">
        <v>105</v>
      </c>
      <c r="C431" s="68"/>
      <c r="D431" s="68"/>
      <c r="E431" s="68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70"/>
      <c r="R431" s="70"/>
      <c r="S431" s="70"/>
      <c r="T431" s="71"/>
    </row>
    <row r="432" spans="2:20" hidden="1" outlineLevel="1">
      <c r="B432" s="67" t="s">
        <v>463</v>
      </c>
      <c r="C432" s="68">
        <v>25.5</v>
      </c>
      <c r="D432" s="68">
        <v>25.5</v>
      </c>
      <c r="E432" s="68">
        <v>22</v>
      </c>
      <c r="F432" s="69"/>
      <c r="G432" s="69"/>
      <c r="H432" s="69"/>
      <c r="I432" s="69"/>
      <c r="J432" s="69"/>
      <c r="K432" s="69"/>
      <c r="L432" s="69">
        <v>25.5</v>
      </c>
      <c r="M432" s="69">
        <v>25.5</v>
      </c>
      <c r="N432" s="69">
        <v>22</v>
      </c>
      <c r="O432" s="69"/>
      <c r="P432" s="69"/>
      <c r="Q432" s="70"/>
      <c r="R432" s="70"/>
      <c r="S432" s="70"/>
      <c r="T432" s="71"/>
    </row>
    <row r="433" spans="2:20" hidden="1" outlineLevel="1">
      <c r="B433" s="67" t="s">
        <v>464</v>
      </c>
      <c r="C433" s="68">
        <v>46</v>
      </c>
      <c r="D433" s="68">
        <v>46</v>
      </c>
      <c r="E433" s="68" t="s">
        <v>115</v>
      </c>
      <c r="F433" s="69"/>
      <c r="G433" s="69"/>
      <c r="H433" s="69"/>
      <c r="I433" s="69"/>
      <c r="J433" s="69"/>
      <c r="K433" s="69"/>
      <c r="L433" s="69">
        <v>46</v>
      </c>
      <c r="M433" s="69">
        <v>46</v>
      </c>
      <c r="N433" s="69" t="s">
        <v>115</v>
      </c>
      <c r="O433" s="69"/>
      <c r="P433" s="69"/>
      <c r="Q433" s="70"/>
      <c r="R433" s="70"/>
      <c r="S433" s="70"/>
      <c r="T433" s="71"/>
    </row>
    <row r="434" spans="2:20" hidden="1" outlineLevel="1">
      <c r="B434" s="67" t="s">
        <v>465</v>
      </c>
      <c r="C434" s="68">
        <v>9.5</v>
      </c>
      <c r="D434" s="68">
        <v>8.5</v>
      </c>
      <c r="E434" s="68">
        <v>6</v>
      </c>
      <c r="F434" s="69"/>
      <c r="G434" s="69"/>
      <c r="H434" s="69"/>
      <c r="I434" s="69"/>
      <c r="J434" s="69"/>
      <c r="K434" s="69"/>
      <c r="L434" s="69">
        <v>9.5</v>
      </c>
      <c r="M434" s="69">
        <v>8.5</v>
      </c>
      <c r="N434" s="69">
        <v>6</v>
      </c>
      <c r="O434" s="69"/>
      <c r="P434" s="69"/>
      <c r="Q434" s="70"/>
      <c r="R434" s="70"/>
      <c r="S434" s="70"/>
      <c r="T434" s="71"/>
    </row>
    <row r="435" spans="2:20" hidden="1" outlineLevel="1">
      <c r="B435" s="67" t="s">
        <v>466</v>
      </c>
      <c r="C435" s="68">
        <v>26.1</v>
      </c>
      <c r="D435" s="68">
        <v>6.5</v>
      </c>
      <c r="E435" s="68">
        <v>2.5</v>
      </c>
      <c r="F435" s="69"/>
      <c r="G435" s="69"/>
      <c r="H435" s="69"/>
      <c r="I435" s="69"/>
      <c r="J435" s="69"/>
      <c r="K435" s="69"/>
      <c r="L435" s="69">
        <v>26.1</v>
      </c>
      <c r="M435" s="69">
        <v>6.5</v>
      </c>
      <c r="N435" s="69">
        <v>2.5</v>
      </c>
      <c r="O435" s="69"/>
      <c r="P435" s="69"/>
      <c r="Q435" s="70"/>
      <c r="R435" s="70"/>
      <c r="S435" s="70"/>
      <c r="T435" s="71"/>
    </row>
    <row r="436" spans="2:20" hidden="1" outlineLevel="1">
      <c r="B436" s="67" t="s">
        <v>440</v>
      </c>
      <c r="C436" s="68">
        <v>68.5</v>
      </c>
      <c r="D436" s="68">
        <v>3</v>
      </c>
      <c r="E436" s="68">
        <v>3</v>
      </c>
      <c r="F436" s="69"/>
      <c r="G436" s="69"/>
      <c r="H436" s="69"/>
      <c r="I436" s="69"/>
      <c r="J436" s="69"/>
      <c r="K436" s="69"/>
      <c r="L436" s="69">
        <v>68.5</v>
      </c>
      <c r="M436" s="69">
        <v>3</v>
      </c>
      <c r="N436" s="69">
        <v>3</v>
      </c>
      <c r="O436" s="69"/>
      <c r="P436" s="69"/>
      <c r="Q436" s="70"/>
      <c r="R436" s="70"/>
      <c r="S436" s="70"/>
      <c r="T436" s="71"/>
    </row>
    <row r="437" spans="2:20" hidden="1" outlineLevel="1">
      <c r="B437" s="67" t="s">
        <v>275</v>
      </c>
      <c r="C437" s="68">
        <v>3.3</v>
      </c>
      <c r="D437" s="68">
        <v>3.3</v>
      </c>
      <c r="E437" s="68">
        <v>3.3</v>
      </c>
      <c r="F437" s="69"/>
      <c r="G437" s="69"/>
      <c r="H437" s="69"/>
      <c r="I437" s="69"/>
      <c r="J437" s="69"/>
      <c r="K437" s="69"/>
      <c r="L437" s="69">
        <v>3.3</v>
      </c>
      <c r="M437" s="69">
        <v>3.3</v>
      </c>
      <c r="N437" s="69">
        <v>3.3</v>
      </c>
      <c r="O437" s="69"/>
      <c r="P437" s="69"/>
      <c r="Q437" s="70"/>
      <c r="R437" s="70"/>
      <c r="S437" s="70"/>
      <c r="T437" s="71"/>
    </row>
    <row r="438" spans="2:20" hidden="1" outlineLevel="1">
      <c r="B438" s="67" t="s">
        <v>109</v>
      </c>
      <c r="C438" s="68">
        <v>3.9</v>
      </c>
      <c r="D438" s="68">
        <v>3.9</v>
      </c>
      <c r="E438" s="68">
        <v>3.9</v>
      </c>
      <c r="F438" s="69"/>
      <c r="G438" s="69"/>
      <c r="H438" s="69"/>
      <c r="I438" s="69"/>
      <c r="J438" s="69"/>
      <c r="K438" s="69"/>
      <c r="L438" s="69">
        <v>3.9</v>
      </c>
      <c r="M438" s="69">
        <v>3.9</v>
      </c>
      <c r="N438" s="69">
        <v>3.9</v>
      </c>
      <c r="O438" s="69"/>
      <c r="P438" s="69"/>
      <c r="Q438" s="70"/>
      <c r="R438" s="70"/>
      <c r="S438" s="70"/>
      <c r="T438" s="71"/>
    </row>
    <row r="439" spans="2:20" hidden="1" outlineLevel="1">
      <c r="B439" s="67" t="s">
        <v>467</v>
      </c>
      <c r="C439" s="68">
        <v>37.6</v>
      </c>
      <c r="D439" s="68">
        <v>18.100000000000001</v>
      </c>
      <c r="E439" s="68">
        <v>14</v>
      </c>
      <c r="F439" s="69"/>
      <c r="G439" s="69"/>
      <c r="H439" s="69"/>
      <c r="I439" s="69"/>
      <c r="J439" s="69"/>
      <c r="K439" s="69"/>
      <c r="L439" s="69">
        <v>37.6</v>
      </c>
      <c r="M439" s="69">
        <v>18.100000000000001</v>
      </c>
      <c r="N439" s="69">
        <v>14</v>
      </c>
      <c r="O439" s="69"/>
      <c r="P439" s="69"/>
      <c r="Q439" s="70"/>
      <c r="R439" s="70"/>
      <c r="S439" s="70"/>
      <c r="T439" s="71"/>
    </row>
    <row r="440" spans="2:20" hidden="1" outlineLevel="1">
      <c r="B440" s="67" t="s">
        <v>468</v>
      </c>
      <c r="C440" s="68">
        <v>50.4</v>
      </c>
      <c r="D440" s="68">
        <v>15.5</v>
      </c>
      <c r="E440" s="68">
        <v>15</v>
      </c>
      <c r="F440" s="69"/>
      <c r="G440" s="69"/>
      <c r="H440" s="69"/>
      <c r="I440" s="69"/>
      <c r="J440" s="69"/>
      <c r="K440" s="69"/>
      <c r="L440" s="69">
        <v>50.4</v>
      </c>
      <c r="M440" s="69">
        <v>15.5</v>
      </c>
      <c r="N440" s="69">
        <v>15</v>
      </c>
      <c r="O440" s="69"/>
      <c r="P440" s="69"/>
      <c r="Q440" s="70"/>
      <c r="R440" s="70"/>
      <c r="S440" s="70"/>
      <c r="T440" s="71"/>
    </row>
    <row r="441" spans="2:20" hidden="1" outlineLevel="1">
      <c r="B441" s="67" t="s">
        <v>469</v>
      </c>
      <c r="C441" s="68">
        <v>17.3</v>
      </c>
      <c r="D441" s="68">
        <v>5.6</v>
      </c>
      <c r="E441" s="68">
        <v>5.6</v>
      </c>
      <c r="F441" s="69"/>
      <c r="G441" s="69"/>
      <c r="H441" s="69"/>
      <c r="I441" s="69"/>
      <c r="J441" s="69"/>
      <c r="K441" s="69"/>
      <c r="L441" s="69">
        <v>17.3</v>
      </c>
      <c r="M441" s="69">
        <v>5.6</v>
      </c>
      <c r="N441" s="69">
        <v>5.6</v>
      </c>
      <c r="O441" s="69"/>
      <c r="P441" s="69"/>
      <c r="Q441" s="70"/>
      <c r="R441" s="70"/>
      <c r="S441" s="70"/>
      <c r="T441" s="71"/>
    </row>
    <row r="442" spans="2:20" hidden="1" outlineLevel="1">
      <c r="B442" s="67" t="s">
        <v>470</v>
      </c>
      <c r="C442" s="68">
        <v>3</v>
      </c>
      <c r="D442" s="68">
        <v>3</v>
      </c>
      <c r="E442" s="68">
        <v>3</v>
      </c>
      <c r="F442" s="69"/>
      <c r="G442" s="69"/>
      <c r="H442" s="69"/>
      <c r="I442" s="69"/>
      <c r="J442" s="69"/>
      <c r="K442" s="69"/>
      <c r="L442" s="69">
        <v>3</v>
      </c>
      <c r="M442" s="69">
        <v>3</v>
      </c>
      <c r="N442" s="69">
        <v>3</v>
      </c>
      <c r="O442" s="69"/>
      <c r="P442" s="69"/>
      <c r="Q442" s="70"/>
      <c r="R442" s="70"/>
      <c r="S442" s="70"/>
      <c r="T442" s="71"/>
    </row>
    <row r="443" spans="2:20" hidden="1" outlineLevel="1">
      <c r="B443" s="67" t="s">
        <v>471</v>
      </c>
      <c r="C443" s="68">
        <v>27.3</v>
      </c>
      <c r="D443" s="68">
        <v>8.6999999999999993</v>
      </c>
      <c r="E443" s="68">
        <v>6.4</v>
      </c>
      <c r="F443" s="69"/>
      <c r="G443" s="69"/>
      <c r="H443" s="69"/>
      <c r="I443" s="69"/>
      <c r="J443" s="69"/>
      <c r="K443" s="69"/>
      <c r="L443" s="69">
        <v>27.3</v>
      </c>
      <c r="M443" s="69">
        <v>8.6999999999999993</v>
      </c>
      <c r="N443" s="69">
        <v>6.4</v>
      </c>
      <c r="O443" s="69"/>
      <c r="P443" s="69"/>
      <c r="Q443" s="70"/>
      <c r="R443" s="70"/>
      <c r="S443" s="70"/>
      <c r="T443" s="71"/>
    </row>
    <row r="444" spans="2:20" ht="15" customHeight="1">
      <c r="B444" s="74" t="s">
        <v>472</v>
      </c>
      <c r="C444" s="75">
        <v>352.6</v>
      </c>
      <c r="D444" s="75">
        <v>79</v>
      </c>
      <c r="E444" s="75">
        <v>55.8</v>
      </c>
      <c r="F444" s="69"/>
      <c r="G444" s="69"/>
      <c r="H444" s="69"/>
      <c r="I444" s="69">
        <v>46.6</v>
      </c>
      <c r="J444" s="69">
        <v>6.1</v>
      </c>
      <c r="K444" s="69"/>
      <c r="L444" s="69">
        <f>SUM(L446:L463)</f>
        <v>306</v>
      </c>
      <c r="M444" s="69">
        <f t="shared" ref="M444:N444" si="36">SUM(M446:M463)</f>
        <v>72.899999999999991</v>
      </c>
      <c r="N444" s="69">
        <f t="shared" si="36"/>
        <v>55.8</v>
      </c>
      <c r="O444" s="69">
        <v>0</v>
      </c>
      <c r="P444" s="69">
        <v>0</v>
      </c>
      <c r="Q444" s="70">
        <v>0</v>
      </c>
      <c r="R444" s="70">
        <v>0</v>
      </c>
      <c r="S444" s="70">
        <v>0</v>
      </c>
      <c r="T444" s="71">
        <v>0</v>
      </c>
    </row>
    <row r="445" spans="2:20" hidden="1" collapsed="1">
      <c r="B445" s="67" t="s">
        <v>105</v>
      </c>
      <c r="C445" s="68"/>
      <c r="D445" s="68"/>
      <c r="E445" s="68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70"/>
      <c r="R445" s="70"/>
      <c r="S445" s="70"/>
      <c r="T445" s="71"/>
    </row>
    <row r="446" spans="2:20" hidden="1" outlineLevel="1">
      <c r="B446" s="67" t="s">
        <v>473</v>
      </c>
      <c r="C446" s="68">
        <v>6.3</v>
      </c>
      <c r="D446" s="68">
        <v>0.9</v>
      </c>
      <c r="E446" s="68">
        <v>0.9</v>
      </c>
      <c r="F446" s="69"/>
      <c r="G446" s="69"/>
      <c r="H446" s="69"/>
      <c r="I446" s="69"/>
      <c r="J446" s="69"/>
      <c r="K446" s="69"/>
      <c r="L446" s="69">
        <v>6.3</v>
      </c>
      <c r="M446" s="69">
        <v>0.9</v>
      </c>
      <c r="N446" s="69">
        <v>0.9</v>
      </c>
      <c r="O446" s="69"/>
      <c r="P446" s="69"/>
      <c r="Q446" s="70"/>
      <c r="R446" s="70"/>
      <c r="S446" s="70"/>
      <c r="T446" s="71"/>
    </row>
    <row r="447" spans="2:20" hidden="1" outlineLevel="1">
      <c r="B447" s="67" t="s">
        <v>474</v>
      </c>
      <c r="C447" s="68">
        <v>16.100000000000001</v>
      </c>
      <c r="D447" s="68">
        <v>4.8</v>
      </c>
      <c r="E447" s="68">
        <v>4.8</v>
      </c>
      <c r="F447" s="69"/>
      <c r="G447" s="69"/>
      <c r="H447" s="69"/>
      <c r="I447" s="69"/>
      <c r="J447" s="69"/>
      <c r="K447" s="69"/>
      <c r="L447" s="69">
        <v>16.100000000000001</v>
      </c>
      <c r="M447" s="69">
        <v>4.8</v>
      </c>
      <c r="N447" s="69">
        <v>4.8</v>
      </c>
      <c r="O447" s="69"/>
      <c r="P447" s="69"/>
      <c r="Q447" s="70"/>
      <c r="R447" s="70"/>
      <c r="S447" s="70"/>
      <c r="T447" s="71"/>
    </row>
    <row r="448" spans="2:20" hidden="1" outlineLevel="1">
      <c r="B448" s="67" t="s">
        <v>475</v>
      </c>
      <c r="C448" s="68">
        <v>4.2</v>
      </c>
      <c r="D448" s="68" t="s">
        <v>115</v>
      </c>
      <c r="E448" s="68" t="s">
        <v>115</v>
      </c>
      <c r="F448" s="69"/>
      <c r="G448" s="69"/>
      <c r="H448" s="69"/>
      <c r="I448" s="69"/>
      <c r="J448" s="69"/>
      <c r="K448" s="69"/>
      <c r="L448" s="69">
        <v>4.2</v>
      </c>
      <c r="M448" s="69" t="s">
        <v>115</v>
      </c>
      <c r="N448" s="69" t="s">
        <v>115</v>
      </c>
      <c r="O448" s="69"/>
      <c r="P448" s="69"/>
      <c r="Q448" s="70"/>
      <c r="R448" s="70"/>
      <c r="S448" s="70"/>
      <c r="T448" s="71"/>
    </row>
    <row r="449" spans="2:20" hidden="1" outlineLevel="1">
      <c r="B449" s="67" t="s">
        <v>476</v>
      </c>
      <c r="C449" s="68">
        <v>57.8</v>
      </c>
      <c r="D449" s="68">
        <v>9.5</v>
      </c>
      <c r="E449" s="68">
        <v>9.5</v>
      </c>
      <c r="F449" s="69"/>
      <c r="G449" s="69"/>
      <c r="H449" s="69"/>
      <c r="I449" s="69"/>
      <c r="J449" s="69"/>
      <c r="K449" s="69"/>
      <c r="L449" s="69">
        <v>57.8</v>
      </c>
      <c r="M449" s="69">
        <v>9.5</v>
      </c>
      <c r="N449" s="69">
        <v>9.5</v>
      </c>
      <c r="O449" s="69"/>
      <c r="P449" s="69"/>
      <c r="Q449" s="70"/>
      <c r="R449" s="70"/>
      <c r="S449" s="70"/>
      <c r="T449" s="71"/>
    </row>
    <row r="450" spans="2:20" hidden="1" outlineLevel="1">
      <c r="B450" s="67" t="s">
        <v>477</v>
      </c>
      <c r="C450" s="68">
        <v>31.4</v>
      </c>
      <c r="D450" s="68">
        <v>5.9</v>
      </c>
      <c r="E450" s="68">
        <v>5.9</v>
      </c>
      <c r="F450" s="69"/>
      <c r="G450" s="69"/>
      <c r="H450" s="69"/>
      <c r="I450" s="69"/>
      <c r="J450" s="69"/>
      <c r="K450" s="69"/>
      <c r="L450" s="69">
        <v>31.4</v>
      </c>
      <c r="M450" s="69">
        <v>5.9</v>
      </c>
      <c r="N450" s="69">
        <v>5.9</v>
      </c>
      <c r="O450" s="69"/>
      <c r="P450" s="69"/>
      <c r="Q450" s="70"/>
      <c r="R450" s="70"/>
      <c r="S450" s="70"/>
      <c r="T450" s="71"/>
    </row>
    <row r="451" spans="2:20" hidden="1" outlineLevel="1">
      <c r="B451" s="67" t="s">
        <v>478</v>
      </c>
      <c r="C451" s="68">
        <v>12.7</v>
      </c>
      <c r="D451" s="68">
        <v>4</v>
      </c>
      <c r="E451" s="68">
        <v>4</v>
      </c>
      <c r="F451" s="69"/>
      <c r="G451" s="69"/>
      <c r="H451" s="69"/>
      <c r="I451" s="69"/>
      <c r="J451" s="69"/>
      <c r="K451" s="69"/>
      <c r="L451" s="69">
        <v>12.7</v>
      </c>
      <c r="M451" s="69">
        <v>4</v>
      </c>
      <c r="N451" s="69">
        <v>4</v>
      </c>
      <c r="O451" s="69"/>
      <c r="P451" s="69"/>
      <c r="Q451" s="70"/>
      <c r="R451" s="70"/>
      <c r="S451" s="70"/>
      <c r="T451" s="71"/>
    </row>
    <row r="452" spans="2:20" hidden="1" outlineLevel="1">
      <c r="B452" s="67" t="s">
        <v>479</v>
      </c>
      <c r="C452" s="68">
        <v>10.8</v>
      </c>
      <c r="D452" s="68">
        <v>0.5</v>
      </c>
      <c r="E452" s="68">
        <v>0.5</v>
      </c>
      <c r="F452" s="69"/>
      <c r="G452" s="69"/>
      <c r="H452" s="69"/>
      <c r="I452" s="69"/>
      <c r="J452" s="69"/>
      <c r="K452" s="69"/>
      <c r="L452" s="69">
        <v>10.8</v>
      </c>
      <c r="M452" s="69">
        <v>0.5</v>
      </c>
      <c r="N452" s="69">
        <v>0.5</v>
      </c>
      <c r="O452" s="69"/>
      <c r="P452" s="69"/>
      <c r="Q452" s="70"/>
      <c r="R452" s="70"/>
      <c r="S452" s="70"/>
      <c r="T452" s="71"/>
    </row>
    <row r="453" spans="2:20" hidden="1" outlineLevel="1">
      <c r="B453" s="67" t="s">
        <v>205</v>
      </c>
      <c r="C453" s="68">
        <v>11.8</v>
      </c>
      <c r="D453" s="68" t="s">
        <v>115</v>
      </c>
      <c r="E453" s="68" t="s">
        <v>115</v>
      </c>
      <c r="F453" s="69"/>
      <c r="G453" s="69"/>
      <c r="H453" s="69"/>
      <c r="I453" s="69"/>
      <c r="J453" s="69"/>
      <c r="K453" s="69"/>
      <c r="L453" s="69">
        <v>11.8</v>
      </c>
      <c r="M453" s="69" t="s">
        <v>115</v>
      </c>
      <c r="N453" s="69" t="s">
        <v>115</v>
      </c>
      <c r="O453" s="69"/>
      <c r="P453" s="69"/>
      <c r="Q453" s="70"/>
      <c r="R453" s="70"/>
      <c r="S453" s="70"/>
      <c r="T453" s="71"/>
    </row>
    <row r="454" spans="2:20" hidden="1" outlineLevel="1">
      <c r="B454" s="67" t="s">
        <v>480</v>
      </c>
      <c r="C454" s="68">
        <v>8.1</v>
      </c>
      <c r="D454" s="68">
        <v>1.5</v>
      </c>
      <c r="E454" s="68">
        <v>1.5</v>
      </c>
      <c r="F454" s="69"/>
      <c r="G454" s="69"/>
      <c r="H454" s="69"/>
      <c r="I454" s="69"/>
      <c r="J454" s="69"/>
      <c r="K454" s="69"/>
      <c r="L454" s="69">
        <v>8.1</v>
      </c>
      <c r="M454" s="69">
        <v>1.5</v>
      </c>
      <c r="N454" s="69">
        <v>1.5</v>
      </c>
      <c r="O454" s="69"/>
      <c r="P454" s="69"/>
      <c r="Q454" s="70"/>
      <c r="R454" s="70"/>
      <c r="S454" s="70"/>
      <c r="T454" s="71"/>
    </row>
    <row r="455" spans="2:20" hidden="1" outlineLevel="1">
      <c r="B455" s="67" t="s">
        <v>481</v>
      </c>
      <c r="C455" s="68">
        <v>13.6</v>
      </c>
      <c r="D455" s="68" t="s">
        <v>115</v>
      </c>
      <c r="E455" s="68" t="s">
        <v>115</v>
      </c>
      <c r="F455" s="69"/>
      <c r="G455" s="69"/>
      <c r="H455" s="69"/>
      <c r="I455" s="69"/>
      <c r="J455" s="69"/>
      <c r="K455" s="69"/>
      <c r="L455" s="69">
        <v>13.6</v>
      </c>
      <c r="M455" s="69" t="s">
        <v>115</v>
      </c>
      <c r="N455" s="69" t="s">
        <v>115</v>
      </c>
      <c r="O455" s="69"/>
      <c r="P455" s="69"/>
      <c r="Q455" s="70"/>
      <c r="R455" s="70"/>
      <c r="S455" s="70"/>
      <c r="T455" s="71"/>
    </row>
    <row r="456" spans="2:20" hidden="1" outlineLevel="1">
      <c r="B456" s="67" t="s">
        <v>482</v>
      </c>
      <c r="C456" s="68">
        <v>22.8</v>
      </c>
      <c r="D456" s="68">
        <v>1</v>
      </c>
      <c r="E456" s="68" t="s">
        <v>115</v>
      </c>
      <c r="F456" s="69"/>
      <c r="G456" s="69"/>
      <c r="H456" s="69"/>
      <c r="I456" s="69"/>
      <c r="J456" s="69"/>
      <c r="K456" s="69"/>
      <c r="L456" s="69">
        <v>22.8</v>
      </c>
      <c r="M456" s="69">
        <v>1</v>
      </c>
      <c r="N456" s="69" t="s">
        <v>115</v>
      </c>
      <c r="O456" s="69"/>
      <c r="P456" s="69"/>
      <c r="Q456" s="70"/>
      <c r="R456" s="70"/>
      <c r="S456" s="70"/>
      <c r="T456" s="71"/>
    </row>
    <row r="457" spans="2:20" hidden="1" outlineLevel="1">
      <c r="B457" s="67" t="s">
        <v>483</v>
      </c>
      <c r="C457" s="68">
        <v>13</v>
      </c>
      <c r="D457" s="68">
        <v>12.2</v>
      </c>
      <c r="E457" s="68" t="s">
        <v>115</v>
      </c>
      <c r="F457" s="69"/>
      <c r="G457" s="69"/>
      <c r="H457" s="69"/>
      <c r="I457" s="69"/>
      <c r="J457" s="69"/>
      <c r="K457" s="69"/>
      <c r="L457" s="69">
        <v>13</v>
      </c>
      <c r="M457" s="69">
        <v>12.2</v>
      </c>
      <c r="N457" s="69" t="s">
        <v>115</v>
      </c>
      <c r="O457" s="69"/>
      <c r="P457" s="69"/>
      <c r="Q457" s="70"/>
      <c r="R457" s="70"/>
      <c r="S457" s="70"/>
      <c r="T457" s="71"/>
    </row>
    <row r="458" spans="2:20" hidden="1" outlineLevel="1">
      <c r="B458" s="67" t="s">
        <v>484</v>
      </c>
      <c r="C458" s="68">
        <v>25.6</v>
      </c>
      <c r="D458" s="68" t="s">
        <v>115</v>
      </c>
      <c r="E458" s="68" t="s">
        <v>115</v>
      </c>
      <c r="F458" s="69"/>
      <c r="G458" s="69"/>
      <c r="H458" s="69"/>
      <c r="I458" s="69"/>
      <c r="J458" s="69"/>
      <c r="K458" s="69"/>
      <c r="L458" s="69">
        <v>25.6</v>
      </c>
      <c r="M458" s="69" t="s">
        <v>115</v>
      </c>
      <c r="N458" s="69" t="s">
        <v>115</v>
      </c>
      <c r="O458" s="69"/>
      <c r="P458" s="69"/>
      <c r="Q458" s="70"/>
      <c r="R458" s="70"/>
      <c r="S458" s="70"/>
      <c r="T458" s="71"/>
    </row>
    <row r="459" spans="2:20" hidden="1" outlineLevel="1">
      <c r="B459" s="67" t="s">
        <v>485</v>
      </c>
      <c r="C459" s="68">
        <v>9.4</v>
      </c>
      <c r="D459" s="68" t="s">
        <v>115</v>
      </c>
      <c r="E459" s="68" t="s">
        <v>115</v>
      </c>
      <c r="F459" s="69"/>
      <c r="G459" s="69"/>
      <c r="H459" s="69"/>
      <c r="I459" s="69"/>
      <c r="J459" s="69"/>
      <c r="K459" s="69"/>
      <c r="L459" s="69">
        <v>9.4</v>
      </c>
      <c r="M459" s="69" t="s">
        <v>115</v>
      </c>
      <c r="N459" s="69" t="s">
        <v>115</v>
      </c>
      <c r="O459" s="69"/>
      <c r="P459" s="69"/>
      <c r="Q459" s="70"/>
      <c r="R459" s="70"/>
      <c r="S459" s="70"/>
      <c r="T459" s="71"/>
    </row>
    <row r="460" spans="2:20" hidden="1" outlineLevel="1">
      <c r="B460" s="67" t="s">
        <v>486</v>
      </c>
      <c r="C460" s="68">
        <v>29.5</v>
      </c>
      <c r="D460" s="68">
        <v>23.6</v>
      </c>
      <c r="E460" s="68">
        <v>19.7</v>
      </c>
      <c r="F460" s="69"/>
      <c r="G460" s="69"/>
      <c r="H460" s="69"/>
      <c r="I460" s="69"/>
      <c r="J460" s="69"/>
      <c r="K460" s="69"/>
      <c r="L460" s="69">
        <v>29.5</v>
      </c>
      <c r="M460" s="69">
        <v>23.6</v>
      </c>
      <c r="N460" s="69">
        <v>19.7</v>
      </c>
      <c r="O460" s="69"/>
      <c r="P460" s="69"/>
      <c r="Q460" s="70"/>
      <c r="R460" s="70"/>
      <c r="S460" s="70"/>
      <c r="T460" s="71"/>
    </row>
    <row r="461" spans="2:20" hidden="1" outlineLevel="1">
      <c r="B461" s="67" t="s">
        <v>487</v>
      </c>
      <c r="C461" s="68">
        <v>8.9</v>
      </c>
      <c r="D461" s="68" t="s">
        <v>115</v>
      </c>
      <c r="E461" s="68" t="s">
        <v>115</v>
      </c>
      <c r="F461" s="69"/>
      <c r="G461" s="69"/>
      <c r="H461" s="69"/>
      <c r="I461" s="69"/>
      <c r="J461" s="69"/>
      <c r="K461" s="69"/>
      <c r="L461" s="69">
        <v>8.9</v>
      </c>
      <c r="M461" s="69" t="s">
        <v>115</v>
      </c>
      <c r="N461" s="69" t="s">
        <v>115</v>
      </c>
      <c r="O461" s="69"/>
      <c r="P461" s="69"/>
      <c r="Q461" s="70"/>
      <c r="R461" s="70"/>
      <c r="S461" s="70"/>
      <c r="T461" s="71"/>
    </row>
    <row r="462" spans="2:20" hidden="1" outlineLevel="1">
      <c r="B462" s="67" t="s">
        <v>488</v>
      </c>
      <c r="C462" s="68">
        <v>9</v>
      </c>
      <c r="D462" s="68">
        <v>0.7</v>
      </c>
      <c r="E462" s="68">
        <v>0.7</v>
      </c>
      <c r="F462" s="69"/>
      <c r="G462" s="69"/>
      <c r="H462" s="69"/>
      <c r="I462" s="69"/>
      <c r="J462" s="69"/>
      <c r="K462" s="69"/>
      <c r="L462" s="69">
        <v>9</v>
      </c>
      <c r="M462" s="69">
        <v>0.7</v>
      </c>
      <c r="N462" s="69">
        <v>0.7</v>
      </c>
      <c r="O462" s="69"/>
      <c r="P462" s="69"/>
      <c r="Q462" s="70"/>
      <c r="R462" s="70"/>
      <c r="S462" s="70"/>
      <c r="T462" s="71"/>
    </row>
    <row r="463" spans="2:20" hidden="1" outlineLevel="1">
      <c r="B463" s="67" t="s">
        <v>489</v>
      </c>
      <c r="C463" s="68">
        <v>15</v>
      </c>
      <c r="D463" s="68">
        <v>8.3000000000000007</v>
      </c>
      <c r="E463" s="68">
        <v>8.3000000000000007</v>
      </c>
      <c r="F463" s="69"/>
      <c r="G463" s="69"/>
      <c r="H463" s="69"/>
      <c r="I463" s="69"/>
      <c r="J463" s="69"/>
      <c r="K463" s="69"/>
      <c r="L463" s="69">
        <v>15</v>
      </c>
      <c r="M463" s="69">
        <v>8.3000000000000007</v>
      </c>
      <c r="N463" s="69">
        <v>8.3000000000000007</v>
      </c>
      <c r="O463" s="69"/>
      <c r="P463" s="69"/>
      <c r="Q463" s="70"/>
      <c r="R463" s="70"/>
      <c r="S463" s="70"/>
      <c r="T463" s="71"/>
    </row>
    <row r="464" spans="2:20" hidden="1">
      <c r="B464" s="76" t="s">
        <v>490</v>
      </c>
      <c r="C464" s="77">
        <v>46.6</v>
      </c>
      <c r="D464" s="77">
        <v>6.1</v>
      </c>
      <c r="E464" s="86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70"/>
      <c r="R464" s="70"/>
      <c r="S464" s="70"/>
      <c r="T464" s="71"/>
    </row>
    <row r="465" spans="2:20">
      <c r="B465" s="74" t="s">
        <v>491</v>
      </c>
      <c r="C465" s="75">
        <v>223.3</v>
      </c>
      <c r="D465" s="75">
        <v>66.400000000000006</v>
      </c>
      <c r="E465" s="75">
        <v>10.9</v>
      </c>
      <c r="F465" s="69"/>
      <c r="G465" s="69"/>
      <c r="H465" s="69"/>
      <c r="I465" s="69">
        <v>3.3</v>
      </c>
      <c r="J465" s="69">
        <v>3.3</v>
      </c>
      <c r="K465" s="69"/>
      <c r="L465" s="69">
        <f>SUM(L467:L475)</f>
        <v>219.99999999999997</v>
      </c>
      <c r="M465" s="69">
        <f t="shared" ref="M465:N465" si="37">SUM(M467:M475)</f>
        <v>63.100000000000009</v>
      </c>
      <c r="N465" s="69">
        <f t="shared" si="37"/>
        <v>10.9</v>
      </c>
      <c r="O465" s="69">
        <v>0</v>
      </c>
      <c r="P465" s="69">
        <v>0</v>
      </c>
      <c r="Q465" s="70">
        <v>8</v>
      </c>
      <c r="R465" s="70">
        <v>518</v>
      </c>
      <c r="S465" s="70">
        <v>0</v>
      </c>
      <c r="T465" s="71">
        <v>0</v>
      </c>
    </row>
    <row r="466" spans="2:20" hidden="1" collapsed="1">
      <c r="B466" s="67" t="s">
        <v>105</v>
      </c>
      <c r="C466" s="68"/>
      <c r="D466" s="68"/>
      <c r="E466" s="68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70"/>
      <c r="R466" s="70"/>
      <c r="S466" s="70"/>
      <c r="T466" s="71"/>
    </row>
    <row r="467" spans="2:20" hidden="1" outlineLevel="1">
      <c r="B467" s="67" t="s">
        <v>492</v>
      </c>
      <c r="C467" s="68">
        <v>107.1</v>
      </c>
      <c r="D467" s="68">
        <v>37.1</v>
      </c>
      <c r="E467" s="68" t="s">
        <v>115</v>
      </c>
      <c r="F467" s="69"/>
      <c r="G467" s="69"/>
      <c r="H467" s="69"/>
      <c r="I467" s="69"/>
      <c r="J467" s="69"/>
      <c r="K467" s="69"/>
      <c r="L467" s="69">
        <v>107.1</v>
      </c>
      <c r="M467" s="69">
        <v>37.1</v>
      </c>
      <c r="N467" s="69" t="s">
        <v>115</v>
      </c>
      <c r="O467" s="69"/>
      <c r="P467" s="69"/>
      <c r="Q467" s="70"/>
      <c r="R467" s="70"/>
      <c r="S467" s="70"/>
      <c r="T467" s="71"/>
    </row>
    <row r="468" spans="2:20" hidden="1" outlineLevel="1">
      <c r="B468" s="67" t="s">
        <v>493</v>
      </c>
      <c r="C468" s="68">
        <v>51</v>
      </c>
      <c r="D468" s="68">
        <v>11.5</v>
      </c>
      <c r="E468" s="68" t="s">
        <v>115</v>
      </c>
      <c r="F468" s="69"/>
      <c r="G468" s="69"/>
      <c r="H468" s="69"/>
      <c r="I468" s="69"/>
      <c r="J468" s="69"/>
      <c r="K468" s="69"/>
      <c r="L468" s="69">
        <v>51</v>
      </c>
      <c r="M468" s="69">
        <v>11.5</v>
      </c>
      <c r="N468" s="69" t="s">
        <v>115</v>
      </c>
      <c r="O468" s="69"/>
      <c r="P468" s="69"/>
      <c r="Q468" s="70"/>
      <c r="R468" s="70"/>
      <c r="S468" s="70"/>
      <c r="T468" s="71"/>
    </row>
    <row r="469" spans="2:20" hidden="1" outlineLevel="1">
      <c r="B469" s="67" t="s">
        <v>494</v>
      </c>
      <c r="C469" s="68">
        <v>1.4</v>
      </c>
      <c r="D469" s="68">
        <v>1.4</v>
      </c>
      <c r="E469" s="68" t="s">
        <v>115</v>
      </c>
      <c r="F469" s="69"/>
      <c r="G469" s="69"/>
      <c r="H469" s="69"/>
      <c r="I469" s="69"/>
      <c r="J469" s="69"/>
      <c r="K469" s="69"/>
      <c r="L469" s="69">
        <v>1.4</v>
      </c>
      <c r="M469" s="69">
        <v>1.4</v>
      </c>
      <c r="N469" s="69" t="s">
        <v>115</v>
      </c>
      <c r="O469" s="69"/>
      <c r="P469" s="69"/>
      <c r="Q469" s="70"/>
      <c r="R469" s="70"/>
      <c r="S469" s="70"/>
      <c r="T469" s="71"/>
    </row>
    <row r="470" spans="2:20" hidden="1" outlineLevel="1">
      <c r="B470" s="67" t="s">
        <v>495</v>
      </c>
      <c r="C470" s="68">
        <v>1.1000000000000001</v>
      </c>
      <c r="D470" s="68">
        <v>1.1000000000000001</v>
      </c>
      <c r="E470" s="68">
        <v>1.1000000000000001</v>
      </c>
      <c r="F470" s="69"/>
      <c r="G470" s="69"/>
      <c r="H470" s="69"/>
      <c r="I470" s="69"/>
      <c r="J470" s="69"/>
      <c r="K470" s="69"/>
      <c r="L470" s="69">
        <v>1.1000000000000001</v>
      </c>
      <c r="M470" s="69">
        <v>1.1000000000000001</v>
      </c>
      <c r="N470" s="69">
        <v>1.1000000000000001</v>
      </c>
      <c r="O470" s="69"/>
      <c r="P470" s="69"/>
      <c r="Q470" s="70"/>
      <c r="R470" s="70"/>
      <c r="S470" s="70"/>
      <c r="T470" s="71"/>
    </row>
    <row r="471" spans="2:20" hidden="1" outlineLevel="1">
      <c r="B471" s="67" t="s">
        <v>223</v>
      </c>
      <c r="C471" s="68">
        <v>25.2</v>
      </c>
      <c r="D471" s="68">
        <v>2.2000000000000002</v>
      </c>
      <c r="E471" s="68">
        <v>2.2000000000000002</v>
      </c>
      <c r="F471" s="69"/>
      <c r="G471" s="69"/>
      <c r="H471" s="69"/>
      <c r="I471" s="69"/>
      <c r="J471" s="69"/>
      <c r="K471" s="69"/>
      <c r="L471" s="69">
        <v>25.2</v>
      </c>
      <c r="M471" s="69">
        <v>2.2000000000000002</v>
      </c>
      <c r="N471" s="69">
        <v>2.2000000000000002</v>
      </c>
      <c r="O471" s="69"/>
      <c r="P471" s="69"/>
      <c r="Q471" s="70"/>
      <c r="R471" s="70"/>
      <c r="S471" s="70"/>
      <c r="T471" s="71"/>
    </row>
    <row r="472" spans="2:20" hidden="1" outlineLevel="1">
      <c r="B472" s="67" t="s">
        <v>496</v>
      </c>
      <c r="C472" s="68">
        <v>2.6</v>
      </c>
      <c r="D472" s="68">
        <v>2.6</v>
      </c>
      <c r="E472" s="68">
        <v>2.6</v>
      </c>
      <c r="F472" s="69"/>
      <c r="G472" s="69"/>
      <c r="H472" s="69"/>
      <c r="I472" s="69"/>
      <c r="J472" s="69"/>
      <c r="K472" s="69"/>
      <c r="L472" s="69">
        <v>2.6</v>
      </c>
      <c r="M472" s="69">
        <v>2.6</v>
      </c>
      <c r="N472" s="69">
        <v>2.6</v>
      </c>
      <c r="O472" s="69"/>
      <c r="P472" s="69"/>
      <c r="Q472" s="70"/>
      <c r="R472" s="70"/>
      <c r="S472" s="70"/>
      <c r="T472" s="71"/>
    </row>
    <row r="473" spans="2:20" hidden="1" outlineLevel="1">
      <c r="B473" s="67" t="s">
        <v>497</v>
      </c>
      <c r="C473" s="68">
        <v>20.399999999999999</v>
      </c>
      <c r="D473" s="68">
        <v>5</v>
      </c>
      <c r="E473" s="68">
        <v>5</v>
      </c>
      <c r="F473" s="69"/>
      <c r="G473" s="69"/>
      <c r="H473" s="69"/>
      <c r="I473" s="69"/>
      <c r="J473" s="69"/>
      <c r="K473" s="69"/>
      <c r="L473" s="69">
        <v>20.399999999999999</v>
      </c>
      <c r="M473" s="69">
        <v>5</v>
      </c>
      <c r="N473" s="69">
        <v>5</v>
      </c>
      <c r="O473" s="69"/>
      <c r="P473" s="69"/>
      <c r="Q473" s="70"/>
      <c r="R473" s="70"/>
      <c r="S473" s="70"/>
      <c r="T473" s="71"/>
    </row>
    <row r="474" spans="2:20" hidden="1" outlineLevel="1">
      <c r="B474" s="67" t="s">
        <v>498</v>
      </c>
      <c r="C474" s="68">
        <v>11.2</v>
      </c>
      <c r="D474" s="68">
        <v>2.2000000000000002</v>
      </c>
      <c r="E474" s="68" t="s">
        <v>115</v>
      </c>
      <c r="F474" s="69"/>
      <c r="G474" s="69"/>
      <c r="H474" s="69"/>
      <c r="I474" s="69"/>
      <c r="J474" s="69"/>
      <c r="K474" s="69"/>
      <c r="L474" s="69">
        <v>11.2</v>
      </c>
      <c r="M474" s="69">
        <v>2.2000000000000002</v>
      </c>
      <c r="N474" s="69" t="s">
        <v>115</v>
      </c>
      <c r="O474" s="69"/>
      <c r="P474" s="69"/>
      <c r="Q474" s="70"/>
      <c r="R474" s="70"/>
      <c r="S474" s="70"/>
      <c r="T474" s="71"/>
    </row>
    <row r="475" spans="2:20" hidden="1" outlineLevel="1">
      <c r="B475" s="67" t="s">
        <v>499</v>
      </c>
      <c r="C475" s="68" t="s">
        <v>115</v>
      </c>
      <c r="D475" s="68" t="s">
        <v>115</v>
      </c>
      <c r="E475" s="68" t="s">
        <v>115</v>
      </c>
      <c r="F475" s="69"/>
      <c r="G475" s="69"/>
      <c r="H475" s="69"/>
      <c r="I475" s="69"/>
      <c r="J475" s="69"/>
      <c r="K475" s="69"/>
      <c r="L475" s="69" t="s">
        <v>115</v>
      </c>
      <c r="M475" s="69" t="s">
        <v>115</v>
      </c>
      <c r="N475" s="69" t="s">
        <v>115</v>
      </c>
      <c r="O475" s="69"/>
      <c r="P475" s="69"/>
      <c r="Q475" s="70"/>
      <c r="R475" s="70"/>
      <c r="S475" s="70"/>
      <c r="T475" s="71"/>
    </row>
    <row r="476" spans="2:20" hidden="1">
      <c r="B476" s="76" t="s">
        <v>500</v>
      </c>
      <c r="C476" s="77">
        <v>3.3</v>
      </c>
      <c r="D476" s="77">
        <v>3.3</v>
      </c>
      <c r="E476" s="86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70"/>
      <c r="R476" s="70"/>
      <c r="S476" s="70"/>
      <c r="T476" s="71"/>
    </row>
    <row r="477" spans="2:20">
      <c r="B477" s="74" t="s">
        <v>501</v>
      </c>
      <c r="C477" s="75">
        <v>878</v>
      </c>
      <c r="D477" s="75">
        <v>199.3</v>
      </c>
      <c r="E477" s="75">
        <v>149.80000000000001</v>
      </c>
      <c r="F477" s="69"/>
      <c r="G477" s="69"/>
      <c r="H477" s="69"/>
      <c r="I477" s="69">
        <v>229.6</v>
      </c>
      <c r="J477" s="69"/>
      <c r="K477" s="69"/>
      <c r="L477" s="69">
        <f>SUM(L479:L503)</f>
        <v>648.39999999999986</v>
      </c>
      <c r="M477" s="69">
        <f t="shared" ref="M477:N477" si="38">SUM(M479:M503)</f>
        <v>199.30000000000004</v>
      </c>
      <c r="N477" s="69">
        <f t="shared" si="38"/>
        <v>149.79999999999998</v>
      </c>
      <c r="O477" s="69">
        <v>0</v>
      </c>
      <c r="P477" s="69">
        <v>0</v>
      </c>
      <c r="Q477" s="70">
        <v>25</v>
      </c>
      <c r="R477" s="70">
        <v>254</v>
      </c>
      <c r="S477" s="70">
        <v>8</v>
      </c>
      <c r="T477" s="71">
        <v>26</v>
      </c>
    </row>
    <row r="478" spans="2:20" hidden="1" collapsed="1">
      <c r="B478" s="67" t="s">
        <v>105</v>
      </c>
      <c r="C478" s="68"/>
      <c r="D478" s="68"/>
      <c r="E478" s="68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70"/>
      <c r="R478" s="70"/>
      <c r="S478" s="70"/>
      <c r="T478" s="71"/>
    </row>
    <row r="479" spans="2:20" hidden="1" outlineLevel="1">
      <c r="B479" s="67" t="s">
        <v>502</v>
      </c>
      <c r="C479" s="68">
        <v>32</v>
      </c>
      <c r="D479" s="68">
        <v>32</v>
      </c>
      <c r="E479" s="68">
        <v>11.1</v>
      </c>
      <c r="F479" s="69"/>
      <c r="G479" s="69"/>
      <c r="H479" s="69"/>
      <c r="I479" s="69"/>
      <c r="J479" s="69"/>
      <c r="K479" s="69"/>
      <c r="L479" s="69">
        <v>32</v>
      </c>
      <c r="M479" s="69">
        <v>32</v>
      </c>
      <c r="N479" s="69">
        <v>11.1</v>
      </c>
      <c r="O479" s="69"/>
      <c r="P479" s="69"/>
      <c r="Q479" s="70"/>
      <c r="R479" s="70"/>
      <c r="S479" s="70"/>
      <c r="T479" s="71"/>
    </row>
    <row r="480" spans="2:20" hidden="1" outlineLevel="1">
      <c r="B480" s="67" t="s">
        <v>503</v>
      </c>
      <c r="C480" s="68">
        <v>13.2</v>
      </c>
      <c r="D480" s="68">
        <v>8.1999999999999993</v>
      </c>
      <c r="E480" s="68">
        <v>4.2</v>
      </c>
      <c r="F480" s="69"/>
      <c r="G480" s="69"/>
      <c r="H480" s="69"/>
      <c r="I480" s="69"/>
      <c r="J480" s="69"/>
      <c r="K480" s="69"/>
      <c r="L480" s="69">
        <v>13.2</v>
      </c>
      <c r="M480" s="69">
        <v>8.1999999999999993</v>
      </c>
      <c r="N480" s="69">
        <v>4.2</v>
      </c>
      <c r="O480" s="69"/>
      <c r="P480" s="69"/>
      <c r="Q480" s="70"/>
      <c r="R480" s="70"/>
      <c r="S480" s="70"/>
      <c r="T480" s="71"/>
    </row>
    <row r="481" spans="2:20" hidden="1" outlineLevel="1">
      <c r="B481" s="67" t="s">
        <v>504</v>
      </c>
      <c r="C481" s="68">
        <v>25</v>
      </c>
      <c r="D481" s="68">
        <v>12.5</v>
      </c>
      <c r="E481" s="68">
        <v>8.5</v>
      </c>
      <c r="F481" s="69"/>
      <c r="G481" s="69"/>
      <c r="H481" s="69"/>
      <c r="I481" s="69"/>
      <c r="J481" s="69"/>
      <c r="K481" s="69"/>
      <c r="L481" s="69">
        <v>25</v>
      </c>
      <c r="M481" s="69">
        <v>12.5</v>
      </c>
      <c r="N481" s="69">
        <v>8.5</v>
      </c>
      <c r="O481" s="69"/>
      <c r="P481" s="69"/>
      <c r="Q481" s="70"/>
      <c r="R481" s="70"/>
      <c r="S481" s="70"/>
      <c r="T481" s="71"/>
    </row>
    <row r="482" spans="2:20" hidden="1" outlineLevel="1">
      <c r="B482" s="67" t="s">
        <v>505</v>
      </c>
      <c r="C482" s="68">
        <v>19</v>
      </c>
      <c r="D482" s="68">
        <v>6</v>
      </c>
      <c r="E482" s="68">
        <v>6</v>
      </c>
      <c r="F482" s="69"/>
      <c r="G482" s="69"/>
      <c r="H482" s="69"/>
      <c r="I482" s="69"/>
      <c r="J482" s="69"/>
      <c r="K482" s="69"/>
      <c r="L482" s="69">
        <v>19</v>
      </c>
      <c r="M482" s="69">
        <v>6</v>
      </c>
      <c r="N482" s="69">
        <v>6</v>
      </c>
      <c r="O482" s="69"/>
      <c r="P482" s="69"/>
      <c r="Q482" s="70"/>
      <c r="R482" s="70"/>
      <c r="S482" s="70"/>
      <c r="T482" s="71"/>
    </row>
    <row r="483" spans="2:20" hidden="1" outlineLevel="1">
      <c r="B483" s="67" t="s">
        <v>506</v>
      </c>
      <c r="C483" s="68">
        <v>20.399999999999999</v>
      </c>
      <c r="D483" s="68">
        <v>8.1</v>
      </c>
      <c r="E483" s="68">
        <v>6.2</v>
      </c>
      <c r="F483" s="69"/>
      <c r="G483" s="69"/>
      <c r="H483" s="69"/>
      <c r="I483" s="69"/>
      <c r="J483" s="69"/>
      <c r="K483" s="69"/>
      <c r="L483" s="69">
        <v>20.399999999999999</v>
      </c>
      <c r="M483" s="69">
        <v>8.1</v>
      </c>
      <c r="N483" s="69">
        <v>6.2</v>
      </c>
      <c r="O483" s="69"/>
      <c r="P483" s="69"/>
      <c r="Q483" s="70"/>
      <c r="R483" s="70"/>
      <c r="S483" s="70"/>
      <c r="T483" s="71"/>
    </row>
    <row r="484" spans="2:20" hidden="1" outlineLevel="1">
      <c r="B484" s="67" t="s">
        <v>507</v>
      </c>
      <c r="C484" s="68">
        <v>19.399999999999999</v>
      </c>
      <c r="D484" s="68">
        <v>8.8000000000000007</v>
      </c>
      <c r="E484" s="68">
        <v>8.8000000000000007</v>
      </c>
      <c r="F484" s="69"/>
      <c r="G484" s="69"/>
      <c r="H484" s="69"/>
      <c r="I484" s="69"/>
      <c r="J484" s="69"/>
      <c r="K484" s="69"/>
      <c r="L484" s="69">
        <v>19.399999999999999</v>
      </c>
      <c r="M484" s="69">
        <v>8.8000000000000007</v>
      </c>
      <c r="N484" s="69">
        <v>8.8000000000000007</v>
      </c>
      <c r="O484" s="69"/>
      <c r="P484" s="69"/>
      <c r="Q484" s="70"/>
      <c r="R484" s="70"/>
      <c r="S484" s="70"/>
      <c r="T484" s="71"/>
    </row>
    <row r="485" spans="2:20" hidden="1" outlineLevel="1">
      <c r="B485" s="67" t="s">
        <v>508</v>
      </c>
      <c r="C485" s="68">
        <v>6.3</v>
      </c>
      <c r="D485" s="68" t="s">
        <v>115</v>
      </c>
      <c r="E485" s="68" t="s">
        <v>115</v>
      </c>
      <c r="F485" s="69"/>
      <c r="G485" s="69"/>
      <c r="H485" s="69"/>
      <c r="I485" s="69"/>
      <c r="J485" s="69"/>
      <c r="K485" s="69"/>
      <c r="L485" s="69">
        <v>6.3</v>
      </c>
      <c r="M485" s="69" t="s">
        <v>115</v>
      </c>
      <c r="N485" s="69" t="s">
        <v>115</v>
      </c>
      <c r="O485" s="69"/>
      <c r="P485" s="69"/>
      <c r="Q485" s="70"/>
      <c r="R485" s="70"/>
      <c r="S485" s="70"/>
      <c r="T485" s="71"/>
    </row>
    <row r="486" spans="2:20" hidden="1" outlineLevel="1">
      <c r="B486" s="67" t="s">
        <v>509</v>
      </c>
      <c r="C486" s="68">
        <v>5</v>
      </c>
      <c r="D486" s="68">
        <v>1</v>
      </c>
      <c r="E486" s="68">
        <v>1</v>
      </c>
      <c r="F486" s="69"/>
      <c r="G486" s="69"/>
      <c r="H486" s="69"/>
      <c r="I486" s="69"/>
      <c r="J486" s="69"/>
      <c r="K486" s="69"/>
      <c r="L486" s="69">
        <v>5</v>
      </c>
      <c r="M486" s="69">
        <v>1</v>
      </c>
      <c r="N486" s="69">
        <v>1</v>
      </c>
      <c r="O486" s="69"/>
      <c r="P486" s="69"/>
      <c r="Q486" s="70"/>
      <c r="R486" s="70"/>
      <c r="S486" s="70"/>
      <c r="T486" s="71"/>
    </row>
    <row r="487" spans="2:20" hidden="1" outlineLevel="1">
      <c r="B487" s="67" t="s">
        <v>510</v>
      </c>
      <c r="C487" s="68">
        <v>28</v>
      </c>
      <c r="D487" s="68">
        <v>3</v>
      </c>
      <c r="E487" s="68">
        <v>3</v>
      </c>
      <c r="F487" s="69"/>
      <c r="G487" s="69"/>
      <c r="H487" s="69"/>
      <c r="I487" s="69"/>
      <c r="J487" s="69"/>
      <c r="K487" s="69"/>
      <c r="L487" s="69">
        <v>28</v>
      </c>
      <c r="M487" s="69">
        <v>3</v>
      </c>
      <c r="N487" s="69">
        <v>3</v>
      </c>
      <c r="O487" s="69"/>
      <c r="P487" s="69"/>
      <c r="Q487" s="70"/>
      <c r="R487" s="70"/>
      <c r="S487" s="70"/>
      <c r="T487" s="71"/>
    </row>
    <row r="488" spans="2:20" hidden="1" outlineLevel="1">
      <c r="B488" s="67" t="s">
        <v>495</v>
      </c>
      <c r="C488" s="68">
        <v>21.4</v>
      </c>
      <c r="D488" s="68">
        <v>1.2</v>
      </c>
      <c r="E488" s="68">
        <v>1.2</v>
      </c>
      <c r="F488" s="69"/>
      <c r="G488" s="69"/>
      <c r="H488" s="69"/>
      <c r="I488" s="69"/>
      <c r="J488" s="69"/>
      <c r="K488" s="69"/>
      <c r="L488" s="69">
        <v>21.4</v>
      </c>
      <c r="M488" s="69">
        <v>1.2</v>
      </c>
      <c r="N488" s="69">
        <v>1.2</v>
      </c>
      <c r="O488" s="69"/>
      <c r="P488" s="69"/>
      <c r="Q488" s="70"/>
      <c r="R488" s="70"/>
      <c r="S488" s="70"/>
      <c r="T488" s="71"/>
    </row>
    <row r="489" spans="2:20" hidden="1" outlineLevel="1">
      <c r="B489" s="67" t="s">
        <v>192</v>
      </c>
      <c r="C489" s="68">
        <v>57</v>
      </c>
      <c r="D489" s="68">
        <v>15</v>
      </c>
      <c r="E489" s="68">
        <v>15</v>
      </c>
      <c r="F489" s="69"/>
      <c r="G489" s="69"/>
      <c r="H489" s="69"/>
      <c r="I489" s="69"/>
      <c r="J489" s="69"/>
      <c r="K489" s="69"/>
      <c r="L489" s="69">
        <v>57</v>
      </c>
      <c r="M489" s="69">
        <v>15</v>
      </c>
      <c r="N489" s="69">
        <v>15</v>
      </c>
      <c r="O489" s="69"/>
      <c r="P489" s="69"/>
      <c r="Q489" s="70"/>
      <c r="R489" s="70"/>
      <c r="S489" s="70"/>
      <c r="T489" s="71"/>
    </row>
    <row r="490" spans="2:20" hidden="1" outlineLevel="1">
      <c r="B490" s="67" t="s">
        <v>511</v>
      </c>
      <c r="C490" s="68">
        <v>13.8</v>
      </c>
      <c r="D490" s="68">
        <v>8.6999999999999993</v>
      </c>
      <c r="E490" s="68">
        <v>2.8</v>
      </c>
      <c r="F490" s="69"/>
      <c r="G490" s="69"/>
      <c r="H490" s="69"/>
      <c r="I490" s="69"/>
      <c r="J490" s="69"/>
      <c r="K490" s="69"/>
      <c r="L490" s="69">
        <v>13.8</v>
      </c>
      <c r="M490" s="69">
        <v>8.6999999999999993</v>
      </c>
      <c r="N490" s="69">
        <v>2.8</v>
      </c>
      <c r="O490" s="69"/>
      <c r="P490" s="69"/>
      <c r="Q490" s="70"/>
      <c r="R490" s="70"/>
      <c r="S490" s="70"/>
      <c r="T490" s="71"/>
    </row>
    <row r="491" spans="2:20" hidden="1" outlineLevel="1">
      <c r="B491" s="67" t="s">
        <v>512</v>
      </c>
      <c r="C491" s="68">
        <v>70</v>
      </c>
      <c r="D491" s="68">
        <v>10</v>
      </c>
      <c r="E491" s="68">
        <v>10</v>
      </c>
      <c r="F491" s="69"/>
      <c r="G491" s="69"/>
      <c r="H491" s="69"/>
      <c r="I491" s="69"/>
      <c r="J491" s="69"/>
      <c r="K491" s="69"/>
      <c r="L491" s="69">
        <v>70</v>
      </c>
      <c r="M491" s="69">
        <v>10</v>
      </c>
      <c r="N491" s="69">
        <v>10</v>
      </c>
      <c r="O491" s="69"/>
      <c r="P491" s="69"/>
      <c r="Q491" s="70"/>
      <c r="R491" s="70"/>
      <c r="S491" s="70"/>
      <c r="T491" s="71"/>
    </row>
    <row r="492" spans="2:20" hidden="1" outlineLevel="1">
      <c r="B492" s="67" t="s">
        <v>513</v>
      </c>
      <c r="C492" s="68">
        <v>26</v>
      </c>
      <c r="D492" s="68">
        <v>5</v>
      </c>
      <c r="E492" s="68">
        <v>5</v>
      </c>
      <c r="F492" s="69"/>
      <c r="G492" s="69"/>
      <c r="H492" s="69"/>
      <c r="I492" s="69"/>
      <c r="J492" s="69"/>
      <c r="K492" s="69"/>
      <c r="L492" s="69">
        <v>26</v>
      </c>
      <c r="M492" s="69">
        <v>5</v>
      </c>
      <c r="N492" s="69">
        <v>5</v>
      </c>
      <c r="O492" s="69"/>
      <c r="P492" s="69"/>
      <c r="Q492" s="70"/>
      <c r="R492" s="70"/>
      <c r="S492" s="70"/>
      <c r="T492" s="71"/>
    </row>
    <row r="493" spans="2:20" hidden="1" outlineLevel="1">
      <c r="B493" s="67" t="s">
        <v>514</v>
      </c>
      <c r="C493" s="68">
        <v>38</v>
      </c>
      <c r="D493" s="68">
        <v>10</v>
      </c>
      <c r="E493" s="68">
        <v>10</v>
      </c>
      <c r="F493" s="69"/>
      <c r="G493" s="69"/>
      <c r="H493" s="69"/>
      <c r="I493" s="69"/>
      <c r="J493" s="69"/>
      <c r="K493" s="69"/>
      <c r="L493" s="69">
        <v>38</v>
      </c>
      <c r="M493" s="69">
        <v>10</v>
      </c>
      <c r="N493" s="69">
        <v>10</v>
      </c>
      <c r="O493" s="69"/>
      <c r="P493" s="69"/>
      <c r="Q493" s="70"/>
      <c r="R493" s="70"/>
      <c r="S493" s="70"/>
      <c r="T493" s="71"/>
    </row>
    <row r="494" spans="2:20" hidden="1" outlineLevel="1">
      <c r="B494" s="67" t="s">
        <v>418</v>
      </c>
      <c r="C494" s="68">
        <v>13.5</v>
      </c>
      <c r="D494" s="68">
        <v>7.5</v>
      </c>
      <c r="E494" s="68">
        <v>7.5</v>
      </c>
      <c r="F494" s="69"/>
      <c r="G494" s="69"/>
      <c r="H494" s="69"/>
      <c r="I494" s="69"/>
      <c r="J494" s="69"/>
      <c r="K494" s="69"/>
      <c r="L494" s="69">
        <v>13.5</v>
      </c>
      <c r="M494" s="69">
        <v>7.5</v>
      </c>
      <c r="N494" s="69">
        <v>7.5</v>
      </c>
      <c r="O494" s="69"/>
      <c r="P494" s="69"/>
      <c r="Q494" s="70"/>
      <c r="R494" s="70"/>
      <c r="S494" s="70"/>
      <c r="T494" s="71"/>
    </row>
    <row r="495" spans="2:20" hidden="1" outlineLevel="1">
      <c r="B495" s="67" t="s">
        <v>515</v>
      </c>
      <c r="C495" s="68">
        <v>7.4</v>
      </c>
      <c r="D495" s="68">
        <v>1.5</v>
      </c>
      <c r="E495" s="68">
        <v>1.5</v>
      </c>
      <c r="F495" s="69"/>
      <c r="G495" s="69"/>
      <c r="H495" s="69"/>
      <c r="I495" s="69"/>
      <c r="J495" s="69"/>
      <c r="K495" s="69"/>
      <c r="L495" s="69">
        <v>7.4</v>
      </c>
      <c r="M495" s="69">
        <v>1.5</v>
      </c>
      <c r="N495" s="69">
        <v>1.5</v>
      </c>
      <c r="O495" s="69"/>
      <c r="P495" s="69"/>
      <c r="Q495" s="70"/>
      <c r="R495" s="70"/>
      <c r="S495" s="70"/>
      <c r="T495" s="71"/>
    </row>
    <row r="496" spans="2:20" hidden="1" outlineLevel="1">
      <c r="B496" s="67" t="s">
        <v>516</v>
      </c>
      <c r="C496" s="68">
        <v>7.6</v>
      </c>
      <c r="D496" s="68">
        <v>2.9</v>
      </c>
      <c r="E496" s="68">
        <v>2.9</v>
      </c>
      <c r="F496" s="69"/>
      <c r="G496" s="69"/>
      <c r="H496" s="69"/>
      <c r="I496" s="69"/>
      <c r="J496" s="69"/>
      <c r="K496" s="69"/>
      <c r="L496" s="69">
        <v>7.6</v>
      </c>
      <c r="M496" s="69">
        <v>2.9</v>
      </c>
      <c r="N496" s="69">
        <v>2.9</v>
      </c>
      <c r="O496" s="69"/>
      <c r="P496" s="69"/>
      <c r="Q496" s="70"/>
      <c r="R496" s="70"/>
      <c r="S496" s="70"/>
      <c r="T496" s="71"/>
    </row>
    <row r="497" spans="2:20" hidden="1" outlineLevel="1">
      <c r="B497" s="67" t="s">
        <v>517</v>
      </c>
      <c r="C497" s="68">
        <v>20.3</v>
      </c>
      <c r="D497" s="68">
        <v>10</v>
      </c>
      <c r="E497" s="68">
        <v>10</v>
      </c>
      <c r="F497" s="69"/>
      <c r="G497" s="69"/>
      <c r="H497" s="69"/>
      <c r="I497" s="69"/>
      <c r="J497" s="69"/>
      <c r="K497" s="69"/>
      <c r="L497" s="69">
        <v>20.3</v>
      </c>
      <c r="M497" s="69">
        <v>10</v>
      </c>
      <c r="N497" s="69">
        <v>10</v>
      </c>
      <c r="O497" s="69"/>
      <c r="P497" s="69"/>
      <c r="Q497" s="70"/>
      <c r="R497" s="70"/>
      <c r="S497" s="70"/>
      <c r="T497" s="71"/>
    </row>
    <row r="498" spans="2:20" hidden="1" outlineLevel="1">
      <c r="B498" s="67" t="s">
        <v>518</v>
      </c>
      <c r="C498" s="68">
        <v>74.5</v>
      </c>
      <c r="D498" s="68">
        <v>9.1</v>
      </c>
      <c r="E498" s="68">
        <v>9.1</v>
      </c>
      <c r="F498" s="69"/>
      <c r="G498" s="69"/>
      <c r="H498" s="69"/>
      <c r="I498" s="69"/>
      <c r="J498" s="69"/>
      <c r="K498" s="69"/>
      <c r="L498" s="69">
        <v>74.5</v>
      </c>
      <c r="M498" s="69">
        <v>9.1</v>
      </c>
      <c r="N498" s="69">
        <v>9.1</v>
      </c>
      <c r="O498" s="69"/>
      <c r="P498" s="69"/>
      <c r="Q498" s="70"/>
      <c r="R498" s="70"/>
      <c r="S498" s="70"/>
      <c r="T498" s="71"/>
    </row>
    <row r="499" spans="2:20" hidden="1" outlineLevel="1">
      <c r="B499" s="67" t="s">
        <v>519</v>
      </c>
      <c r="C499" s="68">
        <v>26.6</v>
      </c>
      <c r="D499" s="68">
        <v>2.8</v>
      </c>
      <c r="E499" s="68">
        <v>2.8</v>
      </c>
      <c r="F499" s="69"/>
      <c r="G499" s="69"/>
      <c r="H499" s="69"/>
      <c r="I499" s="69"/>
      <c r="J499" s="69"/>
      <c r="K499" s="69"/>
      <c r="L499" s="69">
        <v>26.6</v>
      </c>
      <c r="M499" s="69">
        <v>2.8</v>
      </c>
      <c r="N499" s="69">
        <v>2.8</v>
      </c>
      <c r="O499" s="69"/>
      <c r="P499" s="69"/>
      <c r="Q499" s="70"/>
      <c r="R499" s="70"/>
      <c r="S499" s="70"/>
      <c r="T499" s="71"/>
    </row>
    <row r="500" spans="2:20" hidden="1" outlineLevel="1">
      <c r="B500" s="67" t="s">
        <v>520</v>
      </c>
      <c r="C500" s="68">
        <v>23.4</v>
      </c>
      <c r="D500" s="68">
        <v>3.9</v>
      </c>
      <c r="E500" s="68">
        <v>3.7</v>
      </c>
      <c r="F500" s="69"/>
      <c r="G500" s="69"/>
      <c r="H500" s="69"/>
      <c r="I500" s="69"/>
      <c r="J500" s="69"/>
      <c r="K500" s="69"/>
      <c r="L500" s="69">
        <v>23.4</v>
      </c>
      <c r="M500" s="69">
        <v>3.9</v>
      </c>
      <c r="N500" s="69">
        <v>3.7</v>
      </c>
      <c r="O500" s="69"/>
      <c r="P500" s="69"/>
      <c r="Q500" s="70"/>
      <c r="R500" s="70"/>
      <c r="S500" s="70"/>
      <c r="T500" s="71"/>
    </row>
    <row r="501" spans="2:20" hidden="1" outlineLevel="1">
      <c r="B501" s="67" t="s">
        <v>154</v>
      </c>
      <c r="C501" s="68">
        <v>17.3</v>
      </c>
      <c r="D501" s="68">
        <v>14.8</v>
      </c>
      <c r="E501" s="68">
        <v>2.2000000000000002</v>
      </c>
      <c r="F501" s="69"/>
      <c r="G501" s="69"/>
      <c r="H501" s="69"/>
      <c r="I501" s="69"/>
      <c r="J501" s="69"/>
      <c r="K501" s="69"/>
      <c r="L501" s="69">
        <v>17.3</v>
      </c>
      <c r="M501" s="69">
        <v>14.8</v>
      </c>
      <c r="N501" s="69">
        <v>2.2000000000000002</v>
      </c>
      <c r="O501" s="69"/>
      <c r="P501" s="69"/>
      <c r="Q501" s="70"/>
      <c r="R501" s="70"/>
      <c r="S501" s="70"/>
      <c r="T501" s="71"/>
    </row>
    <row r="502" spans="2:20" hidden="1" outlineLevel="1">
      <c r="B502" s="67" t="s">
        <v>521</v>
      </c>
      <c r="C502" s="68">
        <v>45.3</v>
      </c>
      <c r="D502" s="68">
        <v>3.3</v>
      </c>
      <c r="E502" s="68">
        <v>3.3</v>
      </c>
      <c r="F502" s="69"/>
      <c r="G502" s="69"/>
      <c r="H502" s="69"/>
      <c r="I502" s="69"/>
      <c r="J502" s="69"/>
      <c r="K502" s="69"/>
      <c r="L502" s="69">
        <v>45.3</v>
      </c>
      <c r="M502" s="69">
        <v>3.3</v>
      </c>
      <c r="N502" s="69">
        <v>3.3</v>
      </c>
      <c r="O502" s="69"/>
      <c r="P502" s="69"/>
      <c r="Q502" s="70"/>
      <c r="R502" s="70"/>
      <c r="S502" s="70"/>
      <c r="T502" s="71"/>
    </row>
    <row r="503" spans="2:20" hidden="1" outlineLevel="1">
      <c r="B503" s="67" t="s">
        <v>522</v>
      </c>
      <c r="C503" s="68">
        <v>18</v>
      </c>
      <c r="D503" s="68">
        <v>14</v>
      </c>
      <c r="E503" s="68">
        <v>14</v>
      </c>
      <c r="F503" s="69"/>
      <c r="G503" s="69"/>
      <c r="H503" s="69"/>
      <c r="I503" s="69"/>
      <c r="J503" s="69"/>
      <c r="K503" s="69"/>
      <c r="L503" s="69">
        <v>18</v>
      </c>
      <c r="M503" s="69">
        <v>14</v>
      </c>
      <c r="N503" s="69">
        <v>14</v>
      </c>
      <c r="O503" s="69"/>
      <c r="P503" s="69"/>
      <c r="Q503" s="70"/>
      <c r="R503" s="70"/>
      <c r="S503" s="70"/>
      <c r="T503" s="71"/>
    </row>
    <row r="504" spans="2:20" hidden="1">
      <c r="B504" s="76" t="s">
        <v>523</v>
      </c>
      <c r="C504" s="77">
        <v>229.6</v>
      </c>
      <c r="D504" s="86"/>
      <c r="E504" s="86"/>
      <c r="F504" s="69"/>
      <c r="G504" s="69"/>
      <c r="H504" s="69"/>
      <c r="I504" s="69"/>
      <c r="J504" s="69"/>
      <c r="K504" s="69"/>
      <c r="L504" s="69"/>
      <c r="M504" s="69"/>
      <c r="N504" s="69"/>
      <c r="O504" s="69"/>
      <c r="P504" s="69"/>
      <c r="Q504" s="70"/>
      <c r="R504" s="70"/>
      <c r="S504" s="70"/>
      <c r="T504" s="71"/>
    </row>
    <row r="505" spans="2:20">
      <c r="B505" s="74" t="s">
        <v>524</v>
      </c>
      <c r="C505" s="75">
        <v>222.8</v>
      </c>
      <c r="D505" s="75">
        <v>117.3</v>
      </c>
      <c r="E505" s="75">
        <v>93.1</v>
      </c>
      <c r="F505" s="69"/>
      <c r="G505" s="69"/>
      <c r="H505" s="69"/>
      <c r="I505" s="69">
        <v>10.5</v>
      </c>
      <c r="J505" s="69">
        <v>10.5</v>
      </c>
      <c r="K505" s="69">
        <v>0.6</v>
      </c>
      <c r="L505" s="69">
        <f>SUM(L507:L517)</f>
        <v>212.3</v>
      </c>
      <c r="M505" s="69">
        <f t="shared" ref="M505:N505" si="39">SUM(M507:M517)</f>
        <v>106.8</v>
      </c>
      <c r="N505" s="69">
        <f t="shared" si="39"/>
        <v>92.5</v>
      </c>
      <c r="O505" s="69">
        <v>0</v>
      </c>
      <c r="P505" s="69">
        <v>0</v>
      </c>
      <c r="Q505" s="70">
        <v>14</v>
      </c>
      <c r="R505" s="70">
        <v>337</v>
      </c>
      <c r="S505" s="70">
        <v>0</v>
      </c>
      <c r="T505" s="71">
        <v>0</v>
      </c>
    </row>
    <row r="506" spans="2:20" hidden="1" collapsed="1">
      <c r="B506" s="67" t="s">
        <v>105</v>
      </c>
      <c r="C506" s="87"/>
      <c r="D506" s="88"/>
      <c r="E506" s="88"/>
      <c r="F506" s="69"/>
      <c r="G506" s="69"/>
      <c r="H506" s="69"/>
      <c r="I506" s="69"/>
      <c r="J506" s="69"/>
      <c r="K506" s="69"/>
      <c r="L506" s="69"/>
      <c r="M506" s="69"/>
      <c r="N506" s="69"/>
      <c r="O506" s="69"/>
      <c r="P506" s="69"/>
      <c r="Q506" s="70"/>
      <c r="R506" s="70"/>
      <c r="S506" s="70"/>
      <c r="T506" s="71"/>
    </row>
    <row r="507" spans="2:20" hidden="1" outlineLevel="1">
      <c r="B507" s="67" t="s">
        <v>525</v>
      </c>
      <c r="C507" s="68">
        <v>10.3</v>
      </c>
      <c r="D507" s="68">
        <v>7.3</v>
      </c>
      <c r="E507" s="68">
        <v>5.2</v>
      </c>
      <c r="F507" s="69"/>
      <c r="G507" s="69"/>
      <c r="H507" s="69"/>
      <c r="I507" s="69"/>
      <c r="J507" s="69"/>
      <c r="K507" s="69"/>
      <c r="L507" s="69">
        <v>10.3</v>
      </c>
      <c r="M507" s="69">
        <v>7.3</v>
      </c>
      <c r="N507" s="69">
        <v>5.2</v>
      </c>
      <c r="O507" s="69"/>
      <c r="P507" s="69"/>
      <c r="Q507" s="70"/>
      <c r="R507" s="70"/>
      <c r="S507" s="70"/>
      <c r="T507" s="71"/>
    </row>
    <row r="508" spans="2:20" hidden="1" outlineLevel="1">
      <c r="B508" s="67" t="s">
        <v>526</v>
      </c>
      <c r="C508" s="68">
        <v>23</v>
      </c>
      <c r="D508" s="68">
        <v>6</v>
      </c>
      <c r="E508" s="68">
        <v>6</v>
      </c>
      <c r="F508" s="69"/>
      <c r="G508" s="69"/>
      <c r="H508" s="69"/>
      <c r="I508" s="69"/>
      <c r="J508" s="69"/>
      <c r="K508" s="69"/>
      <c r="L508" s="69">
        <v>23</v>
      </c>
      <c r="M508" s="69">
        <v>6</v>
      </c>
      <c r="N508" s="69">
        <v>6</v>
      </c>
      <c r="O508" s="69"/>
      <c r="P508" s="69"/>
      <c r="Q508" s="70"/>
      <c r="R508" s="70"/>
      <c r="S508" s="70"/>
      <c r="T508" s="71"/>
    </row>
    <row r="509" spans="2:20" hidden="1" outlineLevel="1">
      <c r="B509" s="67" t="s">
        <v>527</v>
      </c>
      <c r="C509" s="68">
        <v>42.2</v>
      </c>
      <c r="D509" s="68">
        <v>16.7</v>
      </c>
      <c r="E509" s="68">
        <v>16.7</v>
      </c>
      <c r="F509" s="69"/>
      <c r="G509" s="69"/>
      <c r="H509" s="69"/>
      <c r="I509" s="69"/>
      <c r="J509" s="69"/>
      <c r="K509" s="69"/>
      <c r="L509" s="69">
        <v>42.2</v>
      </c>
      <c r="M509" s="69">
        <v>16.7</v>
      </c>
      <c r="N509" s="69">
        <v>16.7</v>
      </c>
      <c r="O509" s="69"/>
      <c r="P509" s="69"/>
      <c r="Q509" s="70"/>
      <c r="R509" s="70"/>
      <c r="S509" s="70"/>
      <c r="T509" s="71"/>
    </row>
    <row r="510" spans="2:20" hidden="1" outlineLevel="1">
      <c r="B510" s="67" t="s">
        <v>528</v>
      </c>
      <c r="C510" s="68">
        <v>44</v>
      </c>
      <c r="D510" s="68">
        <v>9</v>
      </c>
      <c r="E510" s="68">
        <v>6.5</v>
      </c>
      <c r="F510" s="69"/>
      <c r="G510" s="69"/>
      <c r="H510" s="69"/>
      <c r="I510" s="69"/>
      <c r="J510" s="69"/>
      <c r="K510" s="69"/>
      <c r="L510" s="69">
        <v>44</v>
      </c>
      <c r="M510" s="69">
        <v>9</v>
      </c>
      <c r="N510" s="69">
        <v>6.5</v>
      </c>
      <c r="O510" s="69"/>
      <c r="P510" s="69"/>
      <c r="Q510" s="70"/>
      <c r="R510" s="70"/>
      <c r="S510" s="70"/>
      <c r="T510" s="71"/>
    </row>
    <row r="511" spans="2:20" hidden="1" outlineLevel="1">
      <c r="B511" s="67" t="s">
        <v>529</v>
      </c>
      <c r="C511" s="68">
        <v>16.3</v>
      </c>
      <c r="D511" s="68">
        <v>7.6</v>
      </c>
      <c r="E511" s="68">
        <v>7.6</v>
      </c>
      <c r="F511" s="69"/>
      <c r="G511" s="69"/>
      <c r="H511" s="69"/>
      <c r="I511" s="69"/>
      <c r="J511" s="69"/>
      <c r="K511" s="69"/>
      <c r="L511" s="69">
        <v>16.3</v>
      </c>
      <c r="M511" s="69">
        <v>7.6</v>
      </c>
      <c r="N511" s="69">
        <v>7.6</v>
      </c>
      <c r="O511" s="69"/>
      <c r="P511" s="69"/>
      <c r="Q511" s="70"/>
      <c r="R511" s="70"/>
      <c r="S511" s="70"/>
      <c r="T511" s="71"/>
    </row>
    <row r="512" spans="2:20" hidden="1" outlineLevel="1">
      <c r="B512" s="67" t="s">
        <v>530</v>
      </c>
      <c r="C512" s="68">
        <v>6.5</v>
      </c>
      <c r="D512" s="68">
        <v>5</v>
      </c>
      <c r="E512" s="68">
        <v>5</v>
      </c>
      <c r="F512" s="69"/>
      <c r="G512" s="69"/>
      <c r="H512" s="69"/>
      <c r="I512" s="69"/>
      <c r="J512" s="69"/>
      <c r="K512" s="69"/>
      <c r="L512" s="69">
        <v>6.5</v>
      </c>
      <c r="M512" s="69">
        <v>5</v>
      </c>
      <c r="N512" s="69">
        <v>5</v>
      </c>
      <c r="O512" s="69"/>
      <c r="P512" s="69"/>
      <c r="Q512" s="70"/>
      <c r="R512" s="70"/>
      <c r="S512" s="70"/>
      <c r="T512" s="71"/>
    </row>
    <row r="513" spans="2:20" hidden="1" outlineLevel="1">
      <c r="B513" s="67" t="s">
        <v>531</v>
      </c>
      <c r="C513" s="68">
        <v>10</v>
      </c>
      <c r="D513" s="68">
        <v>6.5</v>
      </c>
      <c r="E513" s="68">
        <v>6.5</v>
      </c>
      <c r="F513" s="69"/>
      <c r="G513" s="69"/>
      <c r="H513" s="69"/>
      <c r="I513" s="69"/>
      <c r="J513" s="69"/>
      <c r="K513" s="69"/>
      <c r="L513" s="69">
        <v>10</v>
      </c>
      <c r="M513" s="69">
        <v>6.5</v>
      </c>
      <c r="N513" s="69">
        <v>6.5</v>
      </c>
      <c r="O513" s="69"/>
      <c r="P513" s="69"/>
      <c r="Q513" s="70"/>
      <c r="R513" s="70"/>
      <c r="S513" s="70"/>
      <c r="T513" s="71"/>
    </row>
    <row r="514" spans="2:20" hidden="1" outlineLevel="1">
      <c r="B514" s="67" t="s">
        <v>532</v>
      </c>
      <c r="C514" s="68">
        <v>11.5</v>
      </c>
      <c r="D514" s="68">
        <v>4.5</v>
      </c>
      <c r="E514" s="68">
        <v>4.5</v>
      </c>
      <c r="F514" s="69"/>
      <c r="G514" s="69"/>
      <c r="H514" s="69"/>
      <c r="I514" s="69"/>
      <c r="J514" s="69"/>
      <c r="K514" s="69"/>
      <c r="L514" s="69">
        <v>11.5</v>
      </c>
      <c r="M514" s="69">
        <v>4.5</v>
      </c>
      <c r="N514" s="69">
        <v>4.5</v>
      </c>
      <c r="O514" s="69"/>
      <c r="P514" s="69"/>
      <c r="Q514" s="70"/>
      <c r="R514" s="70"/>
      <c r="S514" s="70"/>
      <c r="T514" s="71"/>
    </row>
    <row r="515" spans="2:20" hidden="1" outlineLevel="1">
      <c r="B515" s="67" t="s">
        <v>533</v>
      </c>
      <c r="C515" s="68">
        <v>22</v>
      </c>
      <c r="D515" s="68">
        <v>17.7</v>
      </c>
      <c r="E515" s="68">
        <v>8</v>
      </c>
      <c r="F515" s="69"/>
      <c r="G515" s="69"/>
      <c r="H515" s="69"/>
      <c r="I515" s="69"/>
      <c r="J515" s="69"/>
      <c r="K515" s="69"/>
      <c r="L515" s="69">
        <v>22</v>
      </c>
      <c r="M515" s="69">
        <v>17.7</v>
      </c>
      <c r="N515" s="69">
        <v>8</v>
      </c>
      <c r="O515" s="69"/>
      <c r="P515" s="69"/>
      <c r="Q515" s="70"/>
      <c r="R515" s="70"/>
      <c r="S515" s="70"/>
      <c r="T515" s="71"/>
    </row>
    <row r="516" spans="2:20" hidden="1" outlineLevel="1">
      <c r="B516" s="67" t="s">
        <v>200</v>
      </c>
      <c r="C516" s="68">
        <v>12.5</v>
      </c>
      <c r="D516" s="68">
        <v>12.5</v>
      </c>
      <c r="E516" s="68">
        <v>12.5</v>
      </c>
      <c r="F516" s="69"/>
      <c r="G516" s="69"/>
      <c r="H516" s="69"/>
      <c r="I516" s="69"/>
      <c r="J516" s="69"/>
      <c r="K516" s="69"/>
      <c r="L516" s="69">
        <v>12.5</v>
      </c>
      <c r="M516" s="69">
        <v>12.5</v>
      </c>
      <c r="N516" s="69">
        <v>12.5</v>
      </c>
      <c r="O516" s="69"/>
      <c r="P516" s="69"/>
      <c r="Q516" s="70"/>
      <c r="R516" s="70"/>
      <c r="S516" s="70"/>
      <c r="T516" s="71"/>
    </row>
    <row r="517" spans="2:20" hidden="1" outlineLevel="1">
      <c r="B517" s="67" t="s">
        <v>534</v>
      </c>
      <c r="C517" s="68">
        <v>14</v>
      </c>
      <c r="D517" s="68">
        <v>14</v>
      </c>
      <c r="E517" s="68">
        <v>14</v>
      </c>
      <c r="F517" s="69"/>
      <c r="G517" s="69"/>
      <c r="H517" s="69"/>
      <c r="I517" s="69"/>
      <c r="J517" s="69"/>
      <c r="K517" s="69"/>
      <c r="L517" s="69">
        <v>14</v>
      </c>
      <c r="M517" s="69">
        <v>14</v>
      </c>
      <c r="N517" s="69">
        <v>14</v>
      </c>
      <c r="O517" s="69"/>
      <c r="P517" s="69"/>
      <c r="Q517" s="70"/>
      <c r="R517" s="70"/>
      <c r="S517" s="70"/>
      <c r="T517" s="71"/>
    </row>
    <row r="518" spans="2:20" hidden="1">
      <c r="B518" s="76" t="s">
        <v>535</v>
      </c>
      <c r="C518" s="79">
        <v>10.5</v>
      </c>
      <c r="D518" s="79">
        <v>10.5</v>
      </c>
      <c r="E518" s="79">
        <v>0.6</v>
      </c>
      <c r="F518" s="69"/>
      <c r="G518" s="69"/>
      <c r="H518" s="69"/>
      <c r="I518" s="69"/>
      <c r="J518" s="69"/>
      <c r="K518" s="69"/>
      <c r="L518" s="69"/>
      <c r="M518" s="69"/>
      <c r="N518" s="69"/>
      <c r="O518" s="69"/>
      <c r="P518" s="69"/>
      <c r="Q518" s="70"/>
      <c r="R518" s="70"/>
      <c r="S518" s="70"/>
      <c r="T518" s="71"/>
    </row>
    <row r="519" spans="2:20">
      <c r="B519" s="74" t="s">
        <v>536</v>
      </c>
      <c r="C519" s="75">
        <v>145.5</v>
      </c>
      <c r="D519" s="75">
        <v>54.4</v>
      </c>
      <c r="E519" s="75">
        <v>54.4</v>
      </c>
      <c r="F519" s="69"/>
      <c r="G519" s="69"/>
      <c r="H519" s="69"/>
      <c r="I519" s="69"/>
      <c r="J519" s="69"/>
      <c r="K519" s="69"/>
      <c r="L519" s="69">
        <f>SUM(L521:L531)</f>
        <v>145.5</v>
      </c>
      <c r="M519" s="69">
        <f t="shared" ref="M519:N519" si="40">SUM(M521:M531)</f>
        <v>54.400000000000006</v>
      </c>
      <c r="N519" s="69">
        <f t="shared" si="40"/>
        <v>54.400000000000006</v>
      </c>
      <c r="O519" s="69">
        <v>0</v>
      </c>
      <c r="P519" s="69">
        <v>0</v>
      </c>
      <c r="Q519" s="70">
        <v>6</v>
      </c>
      <c r="R519" s="70">
        <v>248</v>
      </c>
      <c r="S519" s="70">
        <v>0</v>
      </c>
      <c r="T519" s="71">
        <v>0</v>
      </c>
    </row>
    <row r="520" spans="2:20" hidden="1" collapsed="1">
      <c r="B520" s="67" t="s">
        <v>105</v>
      </c>
      <c r="C520" s="68"/>
      <c r="D520" s="68"/>
      <c r="E520" s="68"/>
      <c r="F520" s="69"/>
      <c r="G520" s="69"/>
      <c r="H520" s="69"/>
      <c r="I520" s="69"/>
      <c r="J520" s="69"/>
      <c r="K520" s="69"/>
      <c r="L520" s="69"/>
      <c r="M520" s="69"/>
      <c r="N520" s="69"/>
      <c r="O520" s="69"/>
      <c r="P520" s="69"/>
      <c r="Q520" s="70"/>
      <c r="R520" s="70"/>
      <c r="S520" s="70"/>
      <c r="T520" s="71"/>
    </row>
    <row r="521" spans="2:20" hidden="1" outlineLevel="1">
      <c r="B521" s="67" t="s">
        <v>537</v>
      </c>
      <c r="C521" s="68">
        <v>14.8</v>
      </c>
      <c r="D521" s="68">
        <v>14.8</v>
      </c>
      <c r="E521" s="68">
        <v>14.8</v>
      </c>
      <c r="F521" s="69"/>
      <c r="G521" s="69"/>
      <c r="H521" s="69"/>
      <c r="I521" s="69"/>
      <c r="J521" s="69"/>
      <c r="K521" s="69"/>
      <c r="L521" s="69">
        <v>14.8</v>
      </c>
      <c r="M521" s="69">
        <v>14.8</v>
      </c>
      <c r="N521" s="69">
        <v>14.8</v>
      </c>
      <c r="O521" s="69"/>
      <c r="P521" s="69"/>
      <c r="Q521" s="70"/>
      <c r="R521" s="70"/>
      <c r="S521" s="70"/>
      <c r="T521" s="71"/>
    </row>
    <row r="522" spans="2:20" hidden="1" outlineLevel="1">
      <c r="B522" s="67" t="s">
        <v>538</v>
      </c>
      <c r="C522" s="68">
        <v>10</v>
      </c>
      <c r="D522" s="68">
        <v>0</v>
      </c>
      <c r="E522" s="68">
        <v>0</v>
      </c>
      <c r="F522" s="69"/>
      <c r="G522" s="69"/>
      <c r="H522" s="69"/>
      <c r="I522" s="69"/>
      <c r="J522" s="69"/>
      <c r="K522" s="69"/>
      <c r="L522" s="69">
        <v>10</v>
      </c>
      <c r="M522" s="69">
        <v>0</v>
      </c>
      <c r="N522" s="69">
        <v>0</v>
      </c>
      <c r="O522" s="69"/>
      <c r="P522" s="69"/>
      <c r="Q522" s="70"/>
      <c r="R522" s="70"/>
      <c r="S522" s="70"/>
      <c r="T522" s="71"/>
    </row>
    <row r="523" spans="2:20" hidden="1" outlineLevel="1">
      <c r="B523" s="67" t="s">
        <v>539</v>
      </c>
      <c r="C523" s="68">
        <v>12.6</v>
      </c>
      <c r="D523" s="68">
        <v>2.7</v>
      </c>
      <c r="E523" s="68">
        <v>2.7</v>
      </c>
      <c r="F523" s="69"/>
      <c r="G523" s="69"/>
      <c r="H523" s="69"/>
      <c r="I523" s="69"/>
      <c r="J523" s="69"/>
      <c r="K523" s="69"/>
      <c r="L523" s="69">
        <v>12.6</v>
      </c>
      <c r="M523" s="69">
        <v>2.7</v>
      </c>
      <c r="N523" s="69">
        <v>2.7</v>
      </c>
      <c r="O523" s="69"/>
      <c r="P523" s="69"/>
      <c r="Q523" s="70"/>
      <c r="R523" s="70"/>
      <c r="S523" s="70"/>
      <c r="T523" s="71"/>
    </row>
    <row r="524" spans="2:20" hidden="1" outlineLevel="1">
      <c r="B524" s="67" t="s">
        <v>540</v>
      </c>
      <c r="C524" s="68">
        <v>12</v>
      </c>
      <c r="D524" s="68">
        <v>12</v>
      </c>
      <c r="E524" s="68">
        <v>12</v>
      </c>
      <c r="F524" s="69"/>
      <c r="G524" s="69"/>
      <c r="H524" s="69"/>
      <c r="I524" s="69"/>
      <c r="J524" s="69"/>
      <c r="K524" s="69"/>
      <c r="L524" s="69">
        <v>12</v>
      </c>
      <c r="M524" s="69">
        <v>12</v>
      </c>
      <c r="N524" s="69">
        <v>12</v>
      </c>
      <c r="O524" s="69"/>
      <c r="P524" s="69"/>
      <c r="Q524" s="70"/>
      <c r="R524" s="70"/>
      <c r="S524" s="70"/>
      <c r="T524" s="71"/>
    </row>
    <row r="525" spans="2:20" hidden="1" outlineLevel="1">
      <c r="B525" s="67" t="s">
        <v>541</v>
      </c>
      <c r="C525" s="68">
        <v>7.7</v>
      </c>
      <c r="D525" s="68">
        <v>7.7</v>
      </c>
      <c r="E525" s="68">
        <v>7.7</v>
      </c>
      <c r="F525" s="69"/>
      <c r="G525" s="69"/>
      <c r="H525" s="69"/>
      <c r="I525" s="69"/>
      <c r="J525" s="69"/>
      <c r="K525" s="69"/>
      <c r="L525" s="69">
        <v>7.7</v>
      </c>
      <c r="M525" s="69">
        <v>7.7</v>
      </c>
      <c r="N525" s="69">
        <v>7.7</v>
      </c>
      <c r="O525" s="69"/>
      <c r="P525" s="69"/>
      <c r="Q525" s="70"/>
      <c r="R525" s="70"/>
      <c r="S525" s="70"/>
      <c r="T525" s="71"/>
    </row>
    <row r="526" spans="2:20" hidden="1" outlineLevel="1">
      <c r="B526" s="67" t="s">
        <v>542</v>
      </c>
      <c r="C526" s="68">
        <v>12.4</v>
      </c>
      <c r="D526" s="68">
        <v>6.2</v>
      </c>
      <c r="E526" s="68">
        <v>6.2</v>
      </c>
      <c r="F526" s="69"/>
      <c r="G526" s="69"/>
      <c r="H526" s="69"/>
      <c r="I526" s="69"/>
      <c r="J526" s="69"/>
      <c r="K526" s="69"/>
      <c r="L526" s="69">
        <v>12.4</v>
      </c>
      <c r="M526" s="69">
        <v>6.2</v>
      </c>
      <c r="N526" s="69">
        <v>6.2</v>
      </c>
      <c r="O526" s="69"/>
      <c r="P526" s="69"/>
      <c r="Q526" s="70"/>
      <c r="R526" s="70"/>
      <c r="S526" s="70"/>
      <c r="T526" s="71"/>
    </row>
    <row r="527" spans="2:20" hidden="1" outlineLevel="1">
      <c r="B527" s="67" t="s">
        <v>205</v>
      </c>
      <c r="C527" s="68">
        <v>3</v>
      </c>
      <c r="D527" s="68">
        <v>3</v>
      </c>
      <c r="E527" s="68">
        <v>3</v>
      </c>
      <c r="F527" s="69"/>
      <c r="G527" s="69"/>
      <c r="H527" s="69"/>
      <c r="I527" s="69"/>
      <c r="J527" s="69"/>
      <c r="K527" s="69"/>
      <c r="L527" s="69">
        <v>3</v>
      </c>
      <c r="M527" s="69">
        <v>3</v>
      </c>
      <c r="N527" s="69">
        <v>3</v>
      </c>
      <c r="O527" s="69"/>
      <c r="P527" s="69"/>
      <c r="Q527" s="70"/>
      <c r="R527" s="70"/>
      <c r="S527" s="70"/>
      <c r="T527" s="71"/>
    </row>
    <row r="528" spans="2:20" hidden="1" outlineLevel="1">
      <c r="B528" s="67" t="s">
        <v>543</v>
      </c>
      <c r="C528" s="68">
        <v>15.9</v>
      </c>
      <c r="D528" s="68">
        <v>3.9</v>
      </c>
      <c r="E528" s="68">
        <v>3.9</v>
      </c>
      <c r="F528" s="69"/>
      <c r="G528" s="69"/>
      <c r="H528" s="69"/>
      <c r="I528" s="69"/>
      <c r="J528" s="69"/>
      <c r="K528" s="69"/>
      <c r="L528" s="69">
        <v>15.9</v>
      </c>
      <c r="M528" s="69">
        <v>3.9</v>
      </c>
      <c r="N528" s="69">
        <v>3.9</v>
      </c>
      <c r="O528" s="69"/>
      <c r="P528" s="69"/>
      <c r="Q528" s="70"/>
      <c r="R528" s="70"/>
      <c r="S528" s="70"/>
      <c r="T528" s="71"/>
    </row>
    <row r="529" spans="2:20" hidden="1" outlineLevel="1">
      <c r="B529" s="67" t="s">
        <v>544</v>
      </c>
      <c r="C529" s="68">
        <v>13.5</v>
      </c>
      <c r="D529" s="68">
        <v>1.5</v>
      </c>
      <c r="E529" s="68">
        <v>1.5</v>
      </c>
      <c r="F529" s="69"/>
      <c r="G529" s="69"/>
      <c r="H529" s="69"/>
      <c r="I529" s="69"/>
      <c r="J529" s="69"/>
      <c r="K529" s="69"/>
      <c r="L529" s="69">
        <v>13.5</v>
      </c>
      <c r="M529" s="69">
        <v>1.5</v>
      </c>
      <c r="N529" s="69">
        <v>1.5</v>
      </c>
      <c r="O529" s="69"/>
      <c r="P529" s="69"/>
      <c r="Q529" s="70"/>
      <c r="R529" s="70"/>
      <c r="S529" s="70"/>
      <c r="T529" s="71"/>
    </row>
    <row r="530" spans="2:20" hidden="1" outlineLevel="1">
      <c r="B530" s="67" t="s">
        <v>545</v>
      </c>
      <c r="C530" s="68">
        <v>2.6</v>
      </c>
      <c r="D530" s="68">
        <v>2.6</v>
      </c>
      <c r="E530" s="68">
        <v>2.6</v>
      </c>
      <c r="F530" s="69"/>
      <c r="G530" s="69"/>
      <c r="H530" s="69"/>
      <c r="I530" s="69"/>
      <c r="J530" s="69"/>
      <c r="K530" s="69"/>
      <c r="L530" s="69">
        <v>2.6</v>
      </c>
      <c r="M530" s="69">
        <v>2.6</v>
      </c>
      <c r="N530" s="69">
        <v>2.6</v>
      </c>
      <c r="O530" s="69"/>
      <c r="P530" s="69"/>
      <c r="Q530" s="70"/>
      <c r="R530" s="70"/>
      <c r="S530" s="70"/>
      <c r="T530" s="71"/>
    </row>
    <row r="531" spans="2:20" ht="15.75" hidden="1" outlineLevel="1" thickBot="1">
      <c r="B531" s="89" t="s">
        <v>546</v>
      </c>
      <c r="C531" s="90">
        <v>41</v>
      </c>
      <c r="D531" s="90" t="s">
        <v>115</v>
      </c>
      <c r="E531" s="90" t="s">
        <v>115</v>
      </c>
      <c r="F531" s="91"/>
      <c r="G531" s="91"/>
      <c r="H531" s="91"/>
      <c r="I531" s="91"/>
      <c r="J531" s="91"/>
      <c r="K531" s="91"/>
      <c r="L531" s="91">
        <v>41</v>
      </c>
      <c r="M531" s="91" t="s">
        <v>115</v>
      </c>
      <c r="N531" s="91" t="s">
        <v>115</v>
      </c>
      <c r="O531" s="91"/>
      <c r="P531" s="91"/>
      <c r="Q531" s="92"/>
      <c r="R531" s="92"/>
      <c r="S531" s="92"/>
      <c r="T531" s="93"/>
    </row>
    <row r="532" spans="2:20">
      <c r="O532" s="78"/>
      <c r="P532" s="78"/>
    </row>
  </sheetData>
  <autoFilter ref="B8:E531"/>
  <mergeCells count="19">
    <mergeCell ref="P20:P21"/>
    <mergeCell ref="J6:K6"/>
    <mergeCell ref="L6:L8"/>
    <mergeCell ref="D7:D8"/>
    <mergeCell ref="E7:E8"/>
    <mergeCell ref="M7:N7"/>
    <mergeCell ref="O20:O21"/>
    <mergeCell ref="B3:T3"/>
    <mergeCell ref="R1:T1"/>
    <mergeCell ref="S5:T7"/>
    <mergeCell ref="D6:E6"/>
    <mergeCell ref="F6:F8"/>
    <mergeCell ref="G6:H6"/>
    <mergeCell ref="I6:I8"/>
    <mergeCell ref="B5:B8"/>
    <mergeCell ref="C5:C8"/>
    <mergeCell ref="D5:N5"/>
    <mergeCell ref="O5:P7"/>
    <mergeCell ref="Q5:R7"/>
  </mergeCells>
  <pageMargins left="0.3" right="0.17" top="0.4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outlinePr summaryBelow="0"/>
  </sheetPr>
  <dimension ref="A1:R127"/>
  <sheetViews>
    <sheetView view="pageBreakPreview" zoomScale="90" zoomScaleNormal="100" zoomScaleSheetLayoutView="90" workbookViewId="0">
      <selection activeCell="B6" sqref="B6:B9"/>
    </sheetView>
  </sheetViews>
  <sheetFormatPr defaultRowHeight="15" outlineLevelRow="1"/>
  <cols>
    <col min="1" max="1" width="55.5546875" style="127" customWidth="1"/>
    <col min="2" max="2" width="11.5546875" style="3" customWidth="1"/>
    <col min="3" max="3" width="11.44140625" style="3" hidden="1" customWidth="1"/>
    <col min="4" max="4" width="10.109375" style="3" hidden="1" customWidth="1"/>
    <col min="5" max="6" width="10.109375" style="1" hidden="1" customWidth="1"/>
    <col min="7" max="7" width="12.109375" style="3" hidden="1" customWidth="1"/>
    <col min="8" max="8" width="12.21875" style="3" customWidth="1"/>
    <col min="9" max="10" width="12" style="3" customWidth="1"/>
    <col min="11" max="11" width="10.21875" style="3" customWidth="1"/>
    <col min="12" max="12" width="12.88671875" style="23" hidden="1" customWidth="1"/>
    <col min="13" max="13" width="12.21875" style="3" hidden="1" customWidth="1"/>
    <col min="14" max="14" width="10.21875" style="3" hidden="1" customWidth="1"/>
    <col min="15" max="15" width="12.21875" style="3" hidden="1" customWidth="1"/>
    <col min="16" max="16" width="18.77734375" style="3" customWidth="1"/>
    <col min="17" max="246" width="8.88671875" style="3"/>
    <col min="247" max="247" width="30.21875" style="3" customWidth="1"/>
    <col min="248" max="248" width="10" style="3" customWidth="1"/>
    <col min="249" max="249" width="12.77734375" style="3" customWidth="1"/>
    <col min="250" max="253" width="12" style="3" customWidth="1"/>
    <col min="254" max="254" width="12.77734375" style="3" customWidth="1"/>
    <col min="255" max="255" width="5.44140625" style="3" customWidth="1"/>
    <col min="256" max="256" width="14" style="3" customWidth="1"/>
    <col min="257" max="257" width="5.21875" style="3" customWidth="1"/>
    <col min="258" max="258" width="11.77734375" style="3" customWidth="1"/>
    <col min="259" max="259" width="5.44140625" style="3" customWidth="1"/>
    <col min="260" max="260" width="12" style="3" customWidth="1"/>
    <col min="261" max="261" width="5.44140625" style="3" customWidth="1"/>
    <col min="262" max="262" width="15.5546875" style="3" customWidth="1"/>
    <col min="263" max="263" width="7.21875" style="3" customWidth="1"/>
    <col min="264" max="264" width="11.21875" style="3" customWidth="1"/>
    <col min="265" max="265" width="12.21875" style="3" customWidth="1"/>
    <col min="266" max="266" width="13.21875" style="3" customWidth="1"/>
    <col min="267" max="267" width="23" style="3" customWidth="1"/>
    <col min="268" max="502" width="8.88671875" style="3"/>
    <col min="503" max="503" width="30.21875" style="3" customWidth="1"/>
    <col min="504" max="504" width="10" style="3" customWidth="1"/>
    <col min="505" max="505" width="12.77734375" style="3" customWidth="1"/>
    <col min="506" max="509" width="12" style="3" customWidth="1"/>
    <col min="510" max="510" width="12.77734375" style="3" customWidth="1"/>
    <col min="511" max="511" width="5.44140625" style="3" customWidth="1"/>
    <col min="512" max="512" width="14" style="3" customWidth="1"/>
    <col min="513" max="513" width="5.21875" style="3" customWidth="1"/>
    <col min="514" max="514" width="11.77734375" style="3" customWidth="1"/>
    <col min="515" max="515" width="5.44140625" style="3" customWidth="1"/>
    <col min="516" max="516" width="12" style="3" customWidth="1"/>
    <col min="517" max="517" width="5.44140625" style="3" customWidth="1"/>
    <col min="518" max="518" width="15.5546875" style="3" customWidth="1"/>
    <col min="519" max="519" width="7.21875" style="3" customWidth="1"/>
    <col min="520" max="520" width="11.21875" style="3" customWidth="1"/>
    <col min="521" max="521" width="12.21875" style="3" customWidth="1"/>
    <col min="522" max="522" width="13.21875" style="3" customWidth="1"/>
    <col min="523" max="523" width="23" style="3" customWidth="1"/>
    <col min="524" max="758" width="8.88671875" style="3"/>
    <col min="759" max="759" width="30.21875" style="3" customWidth="1"/>
    <col min="760" max="760" width="10" style="3" customWidth="1"/>
    <col min="761" max="761" width="12.77734375" style="3" customWidth="1"/>
    <col min="762" max="765" width="12" style="3" customWidth="1"/>
    <col min="766" max="766" width="12.77734375" style="3" customWidth="1"/>
    <col min="767" max="767" width="5.44140625" style="3" customWidth="1"/>
    <col min="768" max="768" width="14" style="3" customWidth="1"/>
    <col min="769" max="769" width="5.21875" style="3" customWidth="1"/>
    <col min="770" max="770" width="11.77734375" style="3" customWidth="1"/>
    <col min="771" max="771" width="5.44140625" style="3" customWidth="1"/>
    <col min="772" max="772" width="12" style="3" customWidth="1"/>
    <col min="773" max="773" width="5.44140625" style="3" customWidth="1"/>
    <col min="774" max="774" width="15.5546875" style="3" customWidth="1"/>
    <col min="775" max="775" width="7.21875" style="3" customWidth="1"/>
    <col min="776" max="776" width="11.21875" style="3" customWidth="1"/>
    <col min="777" max="777" width="12.21875" style="3" customWidth="1"/>
    <col min="778" max="778" width="13.21875" style="3" customWidth="1"/>
    <col min="779" max="779" width="23" style="3" customWidth="1"/>
    <col min="780" max="1014" width="8.88671875" style="3"/>
    <col min="1015" max="1015" width="30.21875" style="3" customWidth="1"/>
    <col min="1016" max="1016" width="10" style="3" customWidth="1"/>
    <col min="1017" max="1017" width="12.77734375" style="3" customWidth="1"/>
    <col min="1018" max="1021" width="12" style="3" customWidth="1"/>
    <col min="1022" max="1022" width="12.77734375" style="3" customWidth="1"/>
    <col min="1023" max="1023" width="5.44140625" style="3" customWidth="1"/>
    <col min="1024" max="1024" width="14" style="3" customWidth="1"/>
    <col min="1025" max="1025" width="5.21875" style="3" customWidth="1"/>
    <col min="1026" max="1026" width="11.77734375" style="3" customWidth="1"/>
    <col min="1027" max="1027" width="5.44140625" style="3" customWidth="1"/>
    <col min="1028" max="1028" width="12" style="3" customWidth="1"/>
    <col min="1029" max="1029" width="5.44140625" style="3" customWidth="1"/>
    <col min="1030" max="1030" width="15.5546875" style="3" customWidth="1"/>
    <col min="1031" max="1031" width="7.21875" style="3" customWidth="1"/>
    <col min="1032" max="1032" width="11.21875" style="3" customWidth="1"/>
    <col min="1033" max="1033" width="12.21875" style="3" customWidth="1"/>
    <col min="1034" max="1034" width="13.21875" style="3" customWidth="1"/>
    <col min="1035" max="1035" width="23" style="3" customWidth="1"/>
    <col min="1036" max="1270" width="8.88671875" style="3"/>
    <col min="1271" max="1271" width="30.21875" style="3" customWidth="1"/>
    <col min="1272" max="1272" width="10" style="3" customWidth="1"/>
    <col min="1273" max="1273" width="12.77734375" style="3" customWidth="1"/>
    <col min="1274" max="1277" width="12" style="3" customWidth="1"/>
    <col min="1278" max="1278" width="12.77734375" style="3" customWidth="1"/>
    <col min="1279" max="1279" width="5.44140625" style="3" customWidth="1"/>
    <col min="1280" max="1280" width="14" style="3" customWidth="1"/>
    <col min="1281" max="1281" width="5.21875" style="3" customWidth="1"/>
    <col min="1282" max="1282" width="11.77734375" style="3" customWidth="1"/>
    <col min="1283" max="1283" width="5.44140625" style="3" customWidth="1"/>
    <col min="1284" max="1284" width="12" style="3" customWidth="1"/>
    <col min="1285" max="1285" width="5.44140625" style="3" customWidth="1"/>
    <col min="1286" max="1286" width="15.5546875" style="3" customWidth="1"/>
    <col min="1287" max="1287" width="7.21875" style="3" customWidth="1"/>
    <col min="1288" max="1288" width="11.21875" style="3" customWidth="1"/>
    <col min="1289" max="1289" width="12.21875" style="3" customWidth="1"/>
    <col min="1290" max="1290" width="13.21875" style="3" customWidth="1"/>
    <col min="1291" max="1291" width="23" style="3" customWidth="1"/>
    <col min="1292" max="1526" width="8.88671875" style="3"/>
    <col min="1527" max="1527" width="30.21875" style="3" customWidth="1"/>
    <col min="1528" max="1528" width="10" style="3" customWidth="1"/>
    <col min="1529" max="1529" width="12.77734375" style="3" customWidth="1"/>
    <col min="1530" max="1533" width="12" style="3" customWidth="1"/>
    <col min="1534" max="1534" width="12.77734375" style="3" customWidth="1"/>
    <col min="1535" max="1535" width="5.44140625" style="3" customWidth="1"/>
    <col min="1536" max="1536" width="14" style="3" customWidth="1"/>
    <col min="1537" max="1537" width="5.21875" style="3" customWidth="1"/>
    <col min="1538" max="1538" width="11.77734375" style="3" customWidth="1"/>
    <col min="1539" max="1539" width="5.44140625" style="3" customWidth="1"/>
    <col min="1540" max="1540" width="12" style="3" customWidth="1"/>
    <col min="1541" max="1541" width="5.44140625" style="3" customWidth="1"/>
    <col min="1542" max="1542" width="15.5546875" style="3" customWidth="1"/>
    <col min="1543" max="1543" width="7.21875" style="3" customWidth="1"/>
    <col min="1544" max="1544" width="11.21875" style="3" customWidth="1"/>
    <col min="1545" max="1545" width="12.21875" style="3" customWidth="1"/>
    <col min="1546" max="1546" width="13.21875" style="3" customWidth="1"/>
    <col min="1547" max="1547" width="23" style="3" customWidth="1"/>
    <col min="1548" max="1782" width="8.88671875" style="3"/>
    <col min="1783" max="1783" width="30.21875" style="3" customWidth="1"/>
    <col min="1784" max="1784" width="10" style="3" customWidth="1"/>
    <col min="1785" max="1785" width="12.77734375" style="3" customWidth="1"/>
    <col min="1786" max="1789" width="12" style="3" customWidth="1"/>
    <col min="1790" max="1790" width="12.77734375" style="3" customWidth="1"/>
    <col min="1791" max="1791" width="5.44140625" style="3" customWidth="1"/>
    <col min="1792" max="1792" width="14" style="3" customWidth="1"/>
    <col min="1793" max="1793" width="5.21875" style="3" customWidth="1"/>
    <col min="1794" max="1794" width="11.77734375" style="3" customWidth="1"/>
    <col min="1795" max="1795" width="5.44140625" style="3" customWidth="1"/>
    <col min="1796" max="1796" width="12" style="3" customWidth="1"/>
    <col min="1797" max="1797" width="5.44140625" style="3" customWidth="1"/>
    <col min="1798" max="1798" width="15.5546875" style="3" customWidth="1"/>
    <col min="1799" max="1799" width="7.21875" style="3" customWidth="1"/>
    <col min="1800" max="1800" width="11.21875" style="3" customWidth="1"/>
    <col min="1801" max="1801" width="12.21875" style="3" customWidth="1"/>
    <col min="1802" max="1802" width="13.21875" style="3" customWidth="1"/>
    <col min="1803" max="1803" width="23" style="3" customWidth="1"/>
    <col min="1804" max="2038" width="8.88671875" style="3"/>
    <col min="2039" max="2039" width="30.21875" style="3" customWidth="1"/>
    <col min="2040" max="2040" width="10" style="3" customWidth="1"/>
    <col min="2041" max="2041" width="12.77734375" style="3" customWidth="1"/>
    <col min="2042" max="2045" width="12" style="3" customWidth="1"/>
    <col min="2046" max="2046" width="12.77734375" style="3" customWidth="1"/>
    <col min="2047" max="2047" width="5.44140625" style="3" customWidth="1"/>
    <col min="2048" max="2048" width="14" style="3" customWidth="1"/>
    <col min="2049" max="2049" width="5.21875" style="3" customWidth="1"/>
    <col min="2050" max="2050" width="11.77734375" style="3" customWidth="1"/>
    <col min="2051" max="2051" width="5.44140625" style="3" customWidth="1"/>
    <col min="2052" max="2052" width="12" style="3" customWidth="1"/>
    <col min="2053" max="2053" width="5.44140625" style="3" customWidth="1"/>
    <col min="2054" max="2054" width="15.5546875" style="3" customWidth="1"/>
    <col min="2055" max="2055" width="7.21875" style="3" customWidth="1"/>
    <col min="2056" max="2056" width="11.21875" style="3" customWidth="1"/>
    <col min="2057" max="2057" width="12.21875" style="3" customWidth="1"/>
    <col min="2058" max="2058" width="13.21875" style="3" customWidth="1"/>
    <col min="2059" max="2059" width="23" style="3" customWidth="1"/>
    <col min="2060" max="2294" width="8.88671875" style="3"/>
    <col min="2295" max="2295" width="30.21875" style="3" customWidth="1"/>
    <col min="2296" max="2296" width="10" style="3" customWidth="1"/>
    <col min="2297" max="2297" width="12.77734375" style="3" customWidth="1"/>
    <col min="2298" max="2301" width="12" style="3" customWidth="1"/>
    <col min="2302" max="2302" width="12.77734375" style="3" customWidth="1"/>
    <col min="2303" max="2303" width="5.44140625" style="3" customWidth="1"/>
    <col min="2304" max="2304" width="14" style="3" customWidth="1"/>
    <col min="2305" max="2305" width="5.21875" style="3" customWidth="1"/>
    <col min="2306" max="2306" width="11.77734375" style="3" customWidth="1"/>
    <col min="2307" max="2307" width="5.44140625" style="3" customWidth="1"/>
    <col min="2308" max="2308" width="12" style="3" customWidth="1"/>
    <col min="2309" max="2309" width="5.44140625" style="3" customWidth="1"/>
    <col min="2310" max="2310" width="15.5546875" style="3" customWidth="1"/>
    <col min="2311" max="2311" width="7.21875" style="3" customWidth="1"/>
    <col min="2312" max="2312" width="11.21875" style="3" customWidth="1"/>
    <col min="2313" max="2313" width="12.21875" style="3" customWidth="1"/>
    <col min="2314" max="2314" width="13.21875" style="3" customWidth="1"/>
    <col min="2315" max="2315" width="23" style="3" customWidth="1"/>
    <col min="2316" max="2550" width="8.88671875" style="3"/>
    <col min="2551" max="2551" width="30.21875" style="3" customWidth="1"/>
    <col min="2552" max="2552" width="10" style="3" customWidth="1"/>
    <col min="2553" max="2553" width="12.77734375" style="3" customWidth="1"/>
    <col min="2554" max="2557" width="12" style="3" customWidth="1"/>
    <col min="2558" max="2558" width="12.77734375" style="3" customWidth="1"/>
    <col min="2559" max="2559" width="5.44140625" style="3" customWidth="1"/>
    <col min="2560" max="2560" width="14" style="3" customWidth="1"/>
    <col min="2561" max="2561" width="5.21875" style="3" customWidth="1"/>
    <col min="2562" max="2562" width="11.77734375" style="3" customWidth="1"/>
    <col min="2563" max="2563" width="5.44140625" style="3" customWidth="1"/>
    <col min="2564" max="2564" width="12" style="3" customWidth="1"/>
    <col min="2565" max="2565" width="5.44140625" style="3" customWidth="1"/>
    <col min="2566" max="2566" width="15.5546875" style="3" customWidth="1"/>
    <col min="2567" max="2567" width="7.21875" style="3" customWidth="1"/>
    <col min="2568" max="2568" width="11.21875" style="3" customWidth="1"/>
    <col min="2569" max="2569" width="12.21875" style="3" customWidth="1"/>
    <col min="2570" max="2570" width="13.21875" style="3" customWidth="1"/>
    <col min="2571" max="2571" width="23" style="3" customWidth="1"/>
    <col min="2572" max="2806" width="8.88671875" style="3"/>
    <col min="2807" max="2807" width="30.21875" style="3" customWidth="1"/>
    <col min="2808" max="2808" width="10" style="3" customWidth="1"/>
    <col min="2809" max="2809" width="12.77734375" style="3" customWidth="1"/>
    <col min="2810" max="2813" width="12" style="3" customWidth="1"/>
    <col min="2814" max="2814" width="12.77734375" style="3" customWidth="1"/>
    <col min="2815" max="2815" width="5.44140625" style="3" customWidth="1"/>
    <col min="2816" max="2816" width="14" style="3" customWidth="1"/>
    <col min="2817" max="2817" width="5.21875" style="3" customWidth="1"/>
    <col min="2818" max="2818" width="11.77734375" style="3" customWidth="1"/>
    <col min="2819" max="2819" width="5.44140625" style="3" customWidth="1"/>
    <col min="2820" max="2820" width="12" style="3" customWidth="1"/>
    <col min="2821" max="2821" width="5.44140625" style="3" customWidth="1"/>
    <col min="2822" max="2822" width="15.5546875" style="3" customWidth="1"/>
    <col min="2823" max="2823" width="7.21875" style="3" customWidth="1"/>
    <col min="2824" max="2824" width="11.21875" style="3" customWidth="1"/>
    <col min="2825" max="2825" width="12.21875" style="3" customWidth="1"/>
    <col min="2826" max="2826" width="13.21875" style="3" customWidth="1"/>
    <col min="2827" max="2827" width="23" style="3" customWidth="1"/>
    <col min="2828" max="3062" width="8.88671875" style="3"/>
    <col min="3063" max="3063" width="30.21875" style="3" customWidth="1"/>
    <col min="3064" max="3064" width="10" style="3" customWidth="1"/>
    <col min="3065" max="3065" width="12.77734375" style="3" customWidth="1"/>
    <col min="3066" max="3069" width="12" style="3" customWidth="1"/>
    <col min="3070" max="3070" width="12.77734375" style="3" customWidth="1"/>
    <col min="3071" max="3071" width="5.44140625" style="3" customWidth="1"/>
    <col min="3072" max="3072" width="14" style="3" customWidth="1"/>
    <col min="3073" max="3073" width="5.21875" style="3" customWidth="1"/>
    <col min="3074" max="3074" width="11.77734375" style="3" customWidth="1"/>
    <col min="3075" max="3075" width="5.44140625" style="3" customWidth="1"/>
    <col min="3076" max="3076" width="12" style="3" customWidth="1"/>
    <col min="3077" max="3077" width="5.44140625" style="3" customWidth="1"/>
    <col min="3078" max="3078" width="15.5546875" style="3" customWidth="1"/>
    <col min="3079" max="3079" width="7.21875" style="3" customWidth="1"/>
    <col min="3080" max="3080" width="11.21875" style="3" customWidth="1"/>
    <col min="3081" max="3081" width="12.21875" style="3" customWidth="1"/>
    <col min="3082" max="3082" width="13.21875" style="3" customWidth="1"/>
    <col min="3083" max="3083" width="23" style="3" customWidth="1"/>
    <col min="3084" max="3318" width="8.88671875" style="3"/>
    <col min="3319" max="3319" width="30.21875" style="3" customWidth="1"/>
    <col min="3320" max="3320" width="10" style="3" customWidth="1"/>
    <col min="3321" max="3321" width="12.77734375" style="3" customWidth="1"/>
    <col min="3322" max="3325" width="12" style="3" customWidth="1"/>
    <col min="3326" max="3326" width="12.77734375" style="3" customWidth="1"/>
    <col min="3327" max="3327" width="5.44140625" style="3" customWidth="1"/>
    <col min="3328" max="3328" width="14" style="3" customWidth="1"/>
    <col min="3329" max="3329" width="5.21875" style="3" customWidth="1"/>
    <col min="3330" max="3330" width="11.77734375" style="3" customWidth="1"/>
    <col min="3331" max="3331" width="5.44140625" style="3" customWidth="1"/>
    <col min="3332" max="3332" width="12" style="3" customWidth="1"/>
    <col min="3333" max="3333" width="5.44140625" style="3" customWidth="1"/>
    <col min="3334" max="3334" width="15.5546875" style="3" customWidth="1"/>
    <col min="3335" max="3335" width="7.21875" style="3" customWidth="1"/>
    <col min="3336" max="3336" width="11.21875" style="3" customWidth="1"/>
    <col min="3337" max="3337" width="12.21875" style="3" customWidth="1"/>
    <col min="3338" max="3338" width="13.21875" style="3" customWidth="1"/>
    <col min="3339" max="3339" width="23" style="3" customWidth="1"/>
    <col min="3340" max="3574" width="8.88671875" style="3"/>
    <col min="3575" max="3575" width="30.21875" style="3" customWidth="1"/>
    <col min="3576" max="3576" width="10" style="3" customWidth="1"/>
    <col min="3577" max="3577" width="12.77734375" style="3" customWidth="1"/>
    <col min="3578" max="3581" width="12" style="3" customWidth="1"/>
    <col min="3582" max="3582" width="12.77734375" style="3" customWidth="1"/>
    <col min="3583" max="3583" width="5.44140625" style="3" customWidth="1"/>
    <col min="3584" max="3584" width="14" style="3" customWidth="1"/>
    <col min="3585" max="3585" width="5.21875" style="3" customWidth="1"/>
    <col min="3586" max="3586" width="11.77734375" style="3" customWidth="1"/>
    <col min="3587" max="3587" width="5.44140625" style="3" customWidth="1"/>
    <col min="3588" max="3588" width="12" style="3" customWidth="1"/>
    <col min="3589" max="3589" width="5.44140625" style="3" customWidth="1"/>
    <col min="3590" max="3590" width="15.5546875" style="3" customWidth="1"/>
    <col min="3591" max="3591" width="7.21875" style="3" customWidth="1"/>
    <col min="3592" max="3592" width="11.21875" style="3" customWidth="1"/>
    <col min="3593" max="3593" width="12.21875" style="3" customWidth="1"/>
    <col min="3594" max="3594" width="13.21875" style="3" customWidth="1"/>
    <col min="3595" max="3595" width="23" style="3" customWidth="1"/>
    <col min="3596" max="3830" width="8.88671875" style="3"/>
    <col min="3831" max="3831" width="30.21875" style="3" customWidth="1"/>
    <col min="3832" max="3832" width="10" style="3" customWidth="1"/>
    <col min="3833" max="3833" width="12.77734375" style="3" customWidth="1"/>
    <col min="3834" max="3837" width="12" style="3" customWidth="1"/>
    <col min="3838" max="3838" width="12.77734375" style="3" customWidth="1"/>
    <col min="3839" max="3839" width="5.44140625" style="3" customWidth="1"/>
    <col min="3840" max="3840" width="14" style="3" customWidth="1"/>
    <col min="3841" max="3841" width="5.21875" style="3" customWidth="1"/>
    <col min="3842" max="3842" width="11.77734375" style="3" customWidth="1"/>
    <col min="3843" max="3843" width="5.44140625" style="3" customWidth="1"/>
    <col min="3844" max="3844" width="12" style="3" customWidth="1"/>
    <col min="3845" max="3845" width="5.44140625" style="3" customWidth="1"/>
    <col min="3846" max="3846" width="15.5546875" style="3" customWidth="1"/>
    <col min="3847" max="3847" width="7.21875" style="3" customWidth="1"/>
    <col min="3848" max="3848" width="11.21875" style="3" customWidth="1"/>
    <col min="3849" max="3849" width="12.21875" style="3" customWidth="1"/>
    <col min="3850" max="3850" width="13.21875" style="3" customWidth="1"/>
    <col min="3851" max="3851" width="23" style="3" customWidth="1"/>
    <col min="3852" max="4086" width="8.88671875" style="3"/>
    <col min="4087" max="4087" width="30.21875" style="3" customWidth="1"/>
    <col min="4088" max="4088" width="10" style="3" customWidth="1"/>
    <col min="4089" max="4089" width="12.77734375" style="3" customWidth="1"/>
    <col min="4090" max="4093" width="12" style="3" customWidth="1"/>
    <col min="4094" max="4094" width="12.77734375" style="3" customWidth="1"/>
    <col min="4095" max="4095" width="5.44140625" style="3" customWidth="1"/>
    <col min="4096" max="4096" width="14" style="3" customWidth="1"/>
    <col min="4097" max="4097" width="5.21875" style="3" customWidth="1"/>
    <col min="4098" max="4098" width="11.77734375" style="3" customWidth="1"/>
    <col min="4099" max="4099" width="5.44140625" style="3" customWidth="1"/>
    <col min="4100" max="4100" width="12" style="3" customWidth="1"/>
    <col min="4101" max="4101" width="5.44140625" style="3" customWidth="1"/>
    <col min="4102" max="4102" width="15.5546875" style="3" customWidth="1"/>
    <col min="4103" max="4103" width="7.21875" style="3" customWidth="1"/>
    <col min="4104" max="4104" width="11.21875" style="3" customWidth="1"/>
    <col min="4105" max="4105" width="12.21875" style="3" customWidth="1"/>
    <col min="4106" max="4106" width="13.21875" style="3" customWidth="1"/>
    <col min="4107" max="4107" width="23" style="3" customWidth="1"/>
    <col min="4108" max="4342" width="8.88671875" style="3"/>
    <col min="4343" max="4343" width="30.21875" style="3" customWidth="1"/>
    <col min="4344" max="4344" width="10" style="3" customWidth="1"/>
    <col min="4345" max="4345" width="12.77734375" style="3" customWidth="1"/>
    <col min="4346" max="4349" width="12" style="3" customWidth="1"/>
    <col min="4350" max="4350" width="12.77734375" style="3" customWidth="1"/>
    <col min="4351" max="4351" width="5.44140625" style="3" customWidth="1"/>
    <col min="4352" max="4352" width="14" style="3" customWidth="1"/>
    <col min="4353" max="4353" width="5.21875" style="3" customWidth="1"/>
    <col min="4354" max="4354" width="11.77734375" style="3" customWidth="1"/>
    <col min="4355" max="4355" width="5.44140625" style="3" customWidth="1"/>
    <col min="4356" max="4356" width="12" style="3" customWidth="1"/>
    <col min="4357" max="4357" width="5.44140625" style="3" customWidth="1"/>
    <col min="4358" max="4358" width="15.5546875" style="3" customWidth="1"/>
    <col min="4359" max="4359" width="7.21875" style="3" customWidth="1"/>
    <col min="4360" max="4360" width="11.21875" style="3" customWidth="1"/>
    <col min="4361" max="4361" width="12.21875" style="3" customWidth="1"/>
    <col min="4362" max="4362" width="13.21875" style="3" customWidth="1"/>
    <col min="4363" max="4363" width="23" style="3" customWidth="1"/>
    <col min="4364" max="4598" width="8.88671875" style="3"/>
    <col min="4599" max="4599" width="30.21875" style="3" customWidth="1"/>
    <col min="4600" max="4600" width="10" style="3" customWidth="1"/>
    <col min="4601" max="4601" width="12.77734375" style="3" customWidth="1"/>
    <col min="4602" max="4605" width="12" style="3" customWidth="1"/>
    <col min="4606" max="4606" width="12.77734375" style="3" customWidth="1"/>
    <col min="4607" max="4607" width="5.44140625" style="3" customWidth="1"/>
    <col min="4608" max="4608" width="14" style="3" customWidth="1"/>
    <col min="4609" max="4609" width="5.21875" style="3" customWidth="1"/>
    <col min="4610" max="4610" width="11.77734375" style="3" customWidth="1"/>
    <col min="4611" max="4611" width="5.44140625" style="3" customWidth="1"/>
    <col min="4612" max="4612" width="12" style="3" customWidth="1"/>
    <col min="4613" max="4613" width="5.44140625" style="3" customWidth="1"/>
    <col min="4614" max="4614" width="15.5546875" style="3" customWidth="1"/>
    <col min="4615" max="4615" width="7.21875" style="3" customWidth="1"/>
    <col min="4616" max="4616" width="11.21875" style="3" customWidth="1"/>
    <col min="4617" max="4617" width="12.21875" style="3" customWidth="1"/>
    <col min="4618" max="4618" width="13.21875" style="3" customWidth="1"/>
    <col min="4619" max="4619" width="23" style="3" customWidth="1"/>
    <col min="4620" max="4854" width="8.88671875" style="3"/>
    <col min="4855" max="4855" width="30.21875" style="3" customWidth="1"/>
    <col min="4856" max="4856" width="10" style="3" customWidth="1"/>
    <col min="4857" max="4857" width="12.77734375" style="3" customWidth="1"/>
    <col min="4858" max="4861" width="12" style="3" customWidth="1"/>
    <col min="4862" max="4862" width="12.77734375" style="3" customWidth="1"/>
    <col min="4863" max="4863" width="5.44140625" style="3" customWidth="1"/>
    <col min="4864" max="4864" width="14" style="3" customWidth="1"/>
    <col min="4865" max="4865" width="5.21875" style="3" customWidth="1"/>
    <col min="4866" max="4866" width="11.77734375" style="3" customWidth="1"/>
    <col min="4867" max="4867" width="5.44140625" style="3" customWidth="1"/>
    <col min="4868" max="4868" width="12" style="3" customWidth="1"/>
    <col min="4869" max="4869" width="5.44140625" style="3" customWidth="1"/>
    <col min="4870" max="4870" width="15.5546875" style="3" customWidth="1"/>
    <col min="4871" max="4871" width="7.21875" style="3" customWidth="1"/>
    <col min="4872" max="4872" width="11.21875" style="3" customWidth="1"/>
    <col min="4873" max="4873" width="12.21875" style="3" customWidth="1"/>
    <col min="4874" max="4874" width="13.21875" style="3" customWidth="1"/>
    <col min="4875" max="4875" width="23" style="3" customWidth="1"/>
    <col min="4876" max="5110" width="8.88671875" style="3"/>
    <col min="5111" max="5111" width="30.21875" style="3" customWidth="1"/>
    <col min="5112" max="5112" width="10" style="3" customWidth="1"/>
    <col min="5113" max="5113" width="12.77734375" style="3" customWidth="1"/>
    <col min="5114" max="5117" width="12" style="3" customWidth="1"/>
    <col min="5118" max="5118" width="12.77734375" style="3" customWidth="1"/>
    <col min="5119" max="5119" width="5.44140625" style="3" customWidth="1"/>
    <col min="5120" max="5120" width="14" style="3" customWidth="1"/>
    <col min="5121" max="5121" width="5.21875" style="3" customWidth="1"/>
    <col min="5122" max="5122" width="11.77734375" style="3" customWidth="1"/>
    <col min="5123" max="5123" width="5.44140625" style="3" customWidth="1"/>
    <col min="5124" max="5124" width="12" style="3" customWidth="1"/>
    <col min="5125" max="5125" width="5.44140625" style="3" customWidth="1"/>
    <col min="5126" max="5126" width="15.5546875" style="3" customWidth="1"/>
    <col min="5127" max="5127" width="7.21875" style="3" customWidth="1"/>
    <col min="5128" max="5128" width="11.21875" style="3" customWidth="1"/>
    <col min="5129" max="5129" width="12.21875" style="3" customWidth="1"/>
    <col min="5130" max="5130" width="13.21875" style="3" customWidth="1"/>
    <col min="5131" max="5131" width="23" style="3" customWidth="1"/>
    <col min="5132" max="5366" width="8.88671875" style="3"/>
    <col min="5367" max="5367" width="30.21875" style="3" customWidth="1"/>
    <col min="5368" max="5368" width="10" style="3" customWidth="1"/>
    <col min="5369" max="5369" width="12.77734375" style="3" customWidth="1"/>
    <col min="5370" max="5373" width="12" style="3" customWidth="1"/>
    <col min="5374" max="5374" width="12.77734375" style="3" customWidth="1"/>
    <col min="5375" max="5375" width="5.44140625" style="3" customWidth="1"/>
    <col min="5376" max="5376" width="14" style="3" customWidth="1"/>
    <col min="5377" max="5377" width="5.21875" style="3" customWidth="1"/>
    <col min="5378" max="5378" width="11.77734375" style="3" customWidth="1"/>
    <col min="5379" max="5379" width="5.44140625" style="3" customWidth="1"/>
    <col min="5380" max="5380" width="12" style="3" customWidth="1"/>
    <col min="5381" max="5381" width="5.44140625" style="3" customWidth="1"/>
    <col min="5382" max="5382" width="15.5546875" style="3" customWidth="1"/>
    <col min="5383" max="5383" width="7.21875" style="3" customWidth="1"/>
    <col min="5384" max="5384" width="11.21875" style="3" customWidth="1"/>
    <col min="5385" max="5385" width="12.21875" style="3" customWidth="1"/>
    <col min="5386" max="5386" width="13.21875" style="3" customWidth="1"/>
    <col min="5387" max="5387" width="23" style="3" customWidth="1"/>
    <col min="5388" max="5622" width="8.88671875" style="3"/>
    <col min="5623" max="5623" width="30.21875" style="3" customWidth="1"/>
    <col min="5624" max="5624" width="10" style="3" customWidth="1"/>
    <col min="5625" max="5625" width="12.77734375" style="3" customWidth="1"/>
    <col min="5626" max="5629" width="12" style="3" customWidth="1"/>
    <col min="5630" max="5630" width="12.77734375" style="3" customWidth="1"/>
    <col min="5631" max="5631" width="5.44140625" style="3" customWidth="1"/>
    <col min="5632" max="5632" width="14" style="3" customWidth="1"/>
    <col min="5633" max="5633" width="5.21875" style="3" customWidth="1"/>
    <col min="5634" max="5634" width="11.77734375" style="3" customWidth="1"/>
    <col min="5635" max="5635" width="5.44140625" style="3" customWidth="1"/>
    <col min="5636" max="5636" width="12" style="3" customWidth="1"/>
    <col min="5637" max="5637" width="5.44140625" style="3" customWidth="1"/>
    <col min="5638" max="5638" width="15.5546875" style="3" customWidth="1"/>
    <col min="5639" max="5639" width="7.21875" style="3" customWidth="1"/>
    <col min="5640" max="5640" width="11.21875" style="3" customWidth="1"/>
    <col min="5641" max="5641" width="12.21875" style="3" customWidth="1"/>
    <col min="5642" max="5642" width="13.21875" style="3" customWidth="1"/>
    <col min="5643" max="5643" width="23" style="3" customWidth="1"/>
    <col min="5644" max="5878" width="8.88671875" style="3"/>
    <col min="5879" max="5879" width="30.21875" style="3" customWidth="1"/>
    <col min="5880" max="5880" width="10" style="3" customWidth="1"/>
    <col min="5881" max="5881" width="12.77734375" style="3" customWidth="1"/>
    <col min="5882" max="5885" width="12" style="3" customWidth="1"/>
    <col min="5886" max="5886" width="12.77734375" style="3" customWidth="1"/>
    <col min="5887" max="5887" width="5.44140625" style="3" customWidth="1"/>
    <col min="5888" max="5888" width="14" style="3" customWidth="1"/>
    <col min="5889" max="5889" width="5.21875" style="3" customWidth="1"/>
    <col min="5890" max="5890" width="11.77734375" style="3" customWidth="1"/>
    <col min="5891" max="5891" width="5.44140625" style="3" customWidth="1"/>
    <col min="5892" max="5892" width="12" style="3" customWidth="1"/>
    <col min="5893" max="5893" width="5.44140625" style="3" customWidth="1"/>
    <col min="5894" max="5894" width="15.5546875" style="3" customWidth="1"/>
    <col min="5895" max="5895" width="7.21875" style="3" customWidth="1"/>
    <col min="5896" max="5896" width="11.21875" style="3" customWidth="1"/>
    <col min="5897" max="5897" width="12.21875" style="3" customWidth="1"/>
    <col min="5898" max="5898" width="13.21875" style="3" customWidth="1"/>
    <col min="5899" max="5899" width="23" style="3" customWidth="1"/>
    <col min="5900" max="6134" width="8.88671875" style="3"/>
    <col min="6135" max="6135" width="30.21875" style="3" customWidth="1"/>
    <col min="6136" max="6136" width="10" style="3" customWidth="1"/>
    <col min="6137" max="6137" width="12.77734375" style="3" customWidth="1"/>
    <col min="6138" max="6141" width="12" style="3" customWidth="1"/>
    <col min="6142" max="6142" width="12.77734375" style="3" customWidth="1"/>
    <col min="6143" max="6143" width="5.44140625" style="3" customWidth="1"/>
    <col min="6144" max="6144" width="14" style="3" customWidth="1"/>
    <col min="6145" max="6145" width="5.21875" style="3" customWidth="1"/>
    <col min="6146" max="6146" width="11.77734375" style="3" customWidth="1"/>
    <col min="6147" max="6147" width="5.44140625" style="3" customWidth="1"/>
    <col min="6148" max="6148" width="12" style="3" customWidth="1"/>
    <col min="6149" max="6149" width="5.44140625" style="3" customWidth="1"/>
    <col min="6150" max="6150" width="15.5546875" style="3" customWidth="1"/>
    <col min="6151" max="6151" width="7.21875" style="3" customWidth="1"/>
    <col min="6152" max="6152" width="11.21875" style="3" customWidth="1"/>
    <col min="6153" max="6153" width="12.21875" style="3" customWidth="1"/>
    <col min="6154" max="6154" width="13.21875" style="3" customWidth="1"/>
    <col min="6155" max="6155" width="23" style="3" customWidth="1"/>
    <col min="6156" max="6390" width="8.88671875" style="3"/>
    <col min="6391" max="6391" width="30.21875" style="3" customWidth="1"/>
    <col min="6392" max="6392" width="10" style="3" customWidth="1"/>
    <col min="6393" max="6393" width="12.77734375" style="3" customWidth="1"/>
    <col min="6394" max="6397" width="12" style="3" customWidth="1"/>
    <col min="6398" max="6398" width="12.77734375" style="3" customWidth="1"/>
    <col min="6399" max="6399" width="5.44140625" style="3" customWidth="1"/>
    <col min="6400" max="6400" width="14" style="3" customWidth="1"/>
    <col min="6401" max="6401" width="5.21875" style="3" customWidth="1"/>
    <col min="6402" max="6402" width="11.77734375" style="3" customWidth="1"/>
    <col min="6403" max="6403" width="5.44140625" style="3" customWidth="1"/>
    <col min="6404" max="6404" width="12" style="3" customWidth="1"/>
    <col min="6405" max="6405" width="5.44140625" style="3" customWidth="1"/>
    <col min="6406" max="6406" width="15.5546875" style="3" customWidth="1"/>
    <col min="6407" max="6407" width="7.21875" style="3" customWidth="1"/>
    <col min="6408" max="6408" width="11.21875" style="3" customWidth="1"/>
    <col min="6409" max="6409" width="12.21875" style="3" customWidth="1"/>
    <col min="6410" max="6410" width="13.21875" style="3" customWidth="1"/>
    <col min="6411" max="6411" width="23" style="3" customWidth="1"/>
    <col min="6412" max="6646" width="8.88671875" style="3"/>
    <col min="6647" max="6647" width="30.21875" style="3" customWidth="1"/>
    <col min="6648" max="6648" width="10" style="3" customWidth="1"/>
    <col min="6649" max="6649" width="12.77734375" style="3" customWidth="1"/>
    <col min="6650" max="6653" width="12" style="3" customWidth="1"/>
    <col min="6654" max="6654" width="12.77734375" style="3" customWidth="1"/>
    <col min="6655" max="6655" width="5.44140625" style="3" customWidth="1"/>
    <col min="6656" max="6656" width="14" style="3" customWidth="1"/>
    <col min="6657" max="6657" width="5.21875" style="3" customWidth="1"/>
    <col min="6658" max="6658" width="11.77734375" style="3" customWidth="1"/>
    <col min="6659" max="6659" width="5.44140625" style="3" customWidth="1"/>
    <col min="6660" max="6660" width="12" style="3" customWidth="1"/>
    <col min="6661" max="6661" width="5.44140625" style="3" customWidth="1"/>
    <col min="6662" max="6662" width="15.5546875" style="3" customWidth="1"/>
    <col min="6663" max="6663" width="7.21875" style="3" customWidth="1"/>
    <col min="6664" max="6664" width="11.21875" style="3" customWidth="1"/>
    <col min="6665" max="6665" width="12.21875" style="3" customWidth="1"/>
    <col min="6666" max="6666" width="13.21875" style="3" customWidth="1"/>
    <col min="6667" max="6667" width="23" style="3" customWidth="1"/>
    <col min="6668" max="6902" width="8.88671875" style="3"/>
    <col min="6903" max="6903" width="30.21875" style="3" customWidth="1"/>
    <col min="6904" max="6904" width="10" style="3" customWidth="1"/>
    <col min="6905" max="6905" width="12.77734375" style="3" customWidth="1"/>
    <col min="6906" max="6909" width="12" style="3" customWidth="1"/>
    <col min="6910" max="6910" width="12.77734375" style="3" customWidth="1"/>
    <col min="6911" max="6911" width="5.44140625" style="3" customWidth="1"/>
    <col min="6912" max="6912" width="14" style="3" customWidth="1"/>
    <col min="6913" max="6913" width="5.21875" style="3" customWidth="1"/>
    <col min="6914" max="6914" width="11.77734375" style="3" customWidth="1"/>
    <col min="6915" max="6915" width="5.44140625" style="3" customWidth="1"/>
    <col min="6916" max="6916" width="12" style="3" customWidth="1"/>
    <col min="6917" max="6917" width="5.44140625" style="3" customWidth="1"/>
    <col min="6918" max="6918" width="15.5546875" style="3" customWidth="1"/>
    <col min="6919" max="6919" width="7.21875" style="3" customWidth="1"/>
    <col min="6920" max="6920" width="11.21875" style="3" customWidth="1"/>
    <col min="6921" max="6921" width="12.21875" style="3" customWidth="1"/>
    <col min="6922" max="6922" width="13.21875" style="3" customWidth="1"/>
    <col min="6923" max="6923" width="23" style="3" customWidth="1"/>
    <col min="6924" max="7158" width="8.88671875" style="3"/>
    <col min="7159" max="7159" width="30.21875" style="3" customWidth="1"/>
    <col min="7160" max="7160" width="10" style="3" customWidth="1"/>
    <col min="7161" max="7161" width="12.77734375" style="3" customWidth="1"/>
    <col min="7162" max="7165" width="12" style="3" customWidth="1"/>
    <col min="7166" max="7166" width="12.77734375" style="3" customWidth="1"/>
    <col min="7167" max="7167" width="5.44140625" style="3" customWidth="1"/>
    <col min="7168" max="7168" width="14" style="3" customWidth="1"/>
    <col min="7169" max="7169" width="5.21875" style="3" customWidth="1"/>
    <col min="7170" max="7170" width="11.77734375" style="3" customWidth="1"/>
    <col min="7171" max="7171" width="5.44140625" style="3" customWidth="1"/>
    <col min="7172" max="7172" width="12" style="3" customWidth="1"/>
    <col min="7173" max="7173" width="5.44140625" style="3" customWidth="1"/>
    <col min="7174" max="7174" width="15.5546875" style="3" customWidth="1"/>
    <col min="7175" max="7175" width="7.21875" style="3" customWidth="1"/>
    <col min="7176" max="7176" width="11.21875" style="3" customWidth="1"/>
    <col min="7177" max="7177" width="12.21875" style="3" customWidth="1"/>
    <col min="7178" max="7178" width="13.21875" style="3" customWidth="1"/>
    <col min="7179" max="7179" width="23" style="3" customWidth="1"/>
    <col min="7180" max="7414" width="8.88671875" style="3"/>
    <col min="7415" max="7415" width="30.21875" style="3" customWidth="1"/>
    <col min="7416" max="7416" width="10" style="3" customWidth="1"/>
    <col min="7417" max="7417" width="12.77734375" style="3" customWidth="1"/>
    <col min="7418" max="7421" width="12" style="3" customWidth="1"/>
    <col min="7422" max="7422" width="12.77734375" style="3" customWidth="1"/>
    <col min="7423" max="7423" width="5.44140625" style="3" customWidth="1"/>
    <col min="7424" max="7424" width="14" style="3" customWidth="1"/>
    <col min="7425" max="7425" width="5.21875" style="3" customWidth="1"/>
    <col min="7426" max="7426" width="11.77734375" style="3" customWidth="1"/>
    <col min="7427" max="7427" width="5.44140625" style="3" customWidth="1"/>
    <col min="7428" max="7428" width="12" style="3" customWidth="1"/>
    <col min="7429" max="7429" width="5.44140625" style="3" customWidth="1"/>
    <col min="7430" max="7430" width="15.5546875" style="3" customWidth="1"/>
    <col min="7431" max="7431" width="7.21875" style="3" customWidth="1"/>
    <col min="7432" max="7432" width="11.21875" style="3" customWidth="1"/>
    <col min="7433" max="7433" width="12.21875" style="3" customWidth="1"/>
    <col min="7434" max="7434" width="13.21875" style="3" customWidth="1"/>
    <col min="7435" max="7435" width="23" style="3" customWidth="1"/>
    <col min="7436" max="7670" width="8.88671875" style="3"/>
    <col min="7671" max="7671" width="30.21875" style="3" customWidth="1"/>
    <col min="7672" max="7672" width="10" style="3" customWidth="1"/>
    <col min="7673" max="7673" width="12.77734375" style="3" customWidth="1"/>
    <col min="7674" max="7677" width="12" style="3" customWidth="1"/>
    <col min="7678" max="7678" width="12.77734375" style="3" customWidth="1"/>
    <col min="7679" max="7679" width="5.44140625" style="3" customWidth="1"/>
    <col min="7680" max="7680" width="14" style="3" customWidth="1"/>
    <col min="7681" max="7681" width="5.21875" style="3" customWidth="1"/>
    <col min="7682" max="7682" width="11.77734375" style="3" customWidth="1"/>
    <col min="7683" max="7683" width="5.44140625" style="3" customWidth="1"/>
    <col min="7684" max="7684" width="12" style="3" customWidth="1"/>
    <col min="7685" max="7685" width="5.44140625" style="3" customWidth="1"/>
    <col min="7686" max="7686" width="15.5546875" style="3" customWidth="1"/>
    <col min="7687" max="7687" width="7.21875" style="3" customWidth="1"/>
    <col min="7688" max="7688" width="11.21875" style="3" customWidth="1"/>
    <col min="7689" max="7689" width="12.21875" style="3" customWidth="1"/>
    <col min="7690" max="7690" width="13.21875" style="3" customWidth="1"/>
    <col min="7691" max="7691" width="23" style="3" customWidth="1"/>
    <col min="7692" max="7926" width="8.88671875" style="3"/>
    <col min="7927" max="7927" width="30.21875" style="3" customWidth="1"/>
    <col min="7928" max="7928" width="10" style="3" customWidth="1"/>
    <col min="7929" max="7929" width="12.77734375" style="3" customWidth="1"/>
    <col min="7930" max="7933" width="12" style="3" customWidth="1"/>
    <col min="7934" max="7934" width="12.77734375" style="3" customWidth="1"/>
    <col min="7935" max="7935" width="5.44140625" style="3" customWidth="1"/>
    <col min="7936" max="7936" width="14" style="3" customWidth="1"/>
    <col min="7937" max="7937" width="5.21875" style="3" customWidth="1"/>
    <col min="7938" max="7938" width="11.77734375" style="3" customWidth="1"/>
    <col min="7939" max="7939" width="5.44140625" style="3" customWidth="1"/>
    <col min="7940" max="7940" width="12" style="3" customWidth="1"/>
    <col min="7941" max="7941" width="5.44140625" style="3" customWidth="1"/>
    <col min="7942" max="7942" width="15.5546875" style="3" customWidth="1"/>
    <col min="7943" max="7943" width="7.21875" style="3" customWidth="1"/>
    <col min="7944" max="7944" width="11.21875" style="3" customWidth="1"/>
    <col min="7945" max="7945" width="12.21875" style="3" customWidth="1"/>
    <col min="7946" max="7946" width="13.21875" style="3" customWidth="1"/>
    <col min="7947" max="7947" width="23" style="3" customWidth="1"/>
    <col min="7948" max="8182" width="8.88671875" style="3"/>
    <col min="8183" max="8183" width="30.21875" style="3" customWidth="1"/>
    <col min="8184" max="8184" width="10" style="3" customWidth="1"/>
    <col min="8185" max="8185" width="12.77734375" style="3" customWidth="1"/>
    <col min="8186" max="8189" width="12" style="3" customWidth="1"/>
    <col min="8190" max="8190" width="12.77734375" style="3" customWidth="1"/>
    <col min="8191" max="8191" width="5.44140625" style="3" customWidth="1"/>
    <col min="8192" max="8192" width="14" style="3" customWidth="1"/>
    <col min="8193" max="8193" width="5.21875" style="3" customWidth="1"/>
    <col min="8194" max="8194" width="11.77734375" style="3" customWidth="1"/>
    <col min="8195" max="8195" width="5.44140625" style="3" customWidth="1"/>
    <col min="8196" max="8196" width="12" style="3" customWidth="1"/>
    <col min="8197" max="8197" width="5.44140625" style="3" customWidth="1"/>
    <col min="8198" max="8198" width="15.5546875" style="3" customWidth="1"/>
    <col min="8199" max="8199" width="7.21875" style="3" customWidth="1"/>
    <col min="8200" max="8200" width="11.21875" style="3" customWidth="1"/>
    <col min="8201" max="8201" width="12.21875" style="3" customWidth="1"/>
    <col min="8202" max="8202" width="13.21875" style="3" customWidth="1"/>
    <col min="8203" max="8203" width="23" style="3" customWidth="1"/>
    <col min="8204" max="8438" width="8.88671875" style="3"/>
    <col min="8439" max="8439" width="30.21875" style="3" customWidth="1"/>
    <col min="8440" max="8440" width="10" style="3" customWidth="1"/>
    <col min="8441" max="8441" width="12.77734375" style="3" customWidth="1"/>
    <col min="8442" max="8445" width="12" style="3" customWidth="1"/>
    <col min="8446" max="8446" width="12.77734375" style="3" customWidth="1"/>
    <col min="8447" max="8447" width="5.44140625" style="3" customWidth="1"/>
    <col min="8448" max="8448" width="14" style="3" customWidth="1"/>
    <col min="8449" max="8449" width="5.21875" style="3" customWidth="1"/>
    <col min="8450" max="8450" width="11.77734375" style="3" customWidth="1"/>
    <col min="8451" max="8451" width="5.44140625" style="3" customWidth="1"/>
    <col min="8452" max="8452" width="12" style="3" customWidth="1"/>
    <col min="8453" max="8453" width="5.44140625" style="3" customWidth="1"/>
    <col min="8454" max="8454" width="15.5546875" style="3" customWidth="1"/>
    <col min="8455" max="8455" width="7.21875" style="3" customWidth="1"/>
    <col min="8456" max="8456" width="11.21875" style="3" customWidth="1"/>
    <col min="8457" max="8457" width="12.21875" style="3" customWidth="1"/>
    <col min="8458" max="8458" width="13.21875" style="3" customWidth="1"/>
    <col min="8459" max="8459" width="23" style="3" customWidth="1"/>
    <col min="8460" max="8694" width="8.88671875" style="3"/>
    <col min="8695" max="8695" width="30.21875" style="3" customWidth="1"/>
    <col min="8696" max="8696" width="10" style="3" customWidth="1"/>
    <col min="8697" max="8697" width="12.77734375" style="3" customWidth="1"/>
    <col min="8698" max="8701" width="12" style="3" customWidth="1"/>
    <col min="8702" max="8702" width="12.77734375" style="3" customWidth="1"/>
    <col min="8703" max="8703" width="5.44140625" style="3" customWidth="1"/>
    <col min="8704" max="8704" width="14" style="3" customWidth="1"/>
    <col min="8705" max="8705" width="5.21875" style="3" customWidth="1"/>
    <col min="8706" max="8706" width="11.77734375" style="3" customWidth="1"/>
    <col min="8707" max="8707" width="5.44140625" style="3" customWidth="1"/>
    <col min="8708" max="8708" width="12" style="3" customWidth="1"/>
    <col min="8709" max="8709" width="5.44140625" style="3" customWidth="1"/>
    <col min="8710" max="8710" width="15.5546875" style="3" customWidth="1"/>
    <col min="8711" max="8711" width="7.21875" style="3" customWidth="1"/>
    <col min="8712" max="8712" width="11.21875" style="3" customWidth="1"/>
    <col min="8713" max="8713" width="12.21875" style="3" customWidth="1"/>
    <col min="8714" max="8714" width="13.21875" style="3" customWidth="1"/>
    <col min="8715" max="8715" width="23" style="3" customWidth="1"/>
    <col min="8716" max="8950" width="8.88671875" style="3"/>
    <col min="8951" max="8951" width="30.21875" style="3" customWidth="1"/>
    <col min="8952" max="8952" width="10" style="3" customWidth="1"/>
    <col min="8953" max="8953" width="12.77734375" style="3" customWidth="1"/>
    <col min="8954" max="8957" width="12" style="3" customWidth="1"/>
    <col min="8958" max="8958" width="12.77734375" style="3" customWidth="1"/>
    <col min="8959" max="8959" width="5.44140625" style="3" customWidth="1"/>
    <col min="8960" max="8960" width="14" style="3" customWidth="1"/>
    <col min="8961" max="8961" width="5.21875" style="3" customWidth="1"/>
    <col min="8962" max="8962" width="11.77734375" style="3" customWidth="1"/>
    <col min="8963" max="8963" width="5.44140625" style="3" customWidth="1"/>
    <col min="8964" max="8964" width="12" style="3" customWidth="1"/>
    <col min="8965" max="8965" width="5.44140625" style="3" customWidth="1"/>
    <col min="8966" max="8966" width="15.5546875" style="3" customWidth="1"/>
    <col min="8967" max="8967" width="7.21875" style="3" customWidth="1"/>
    <col min="8968" max="8968" width="11.21875" style="3" customWidth="1"/>
    <col min="8969" max="8969" width="12.21875" style="3" customWidth="1"/>
    <col min="8970" max="8970" width="13.21875" style="3" customWidth="1"/>
    <col min="8971" max="8971" width="23" style="3" customWidth="1"/>
    <col min="8972" max="9206" width="8.88671875" style="3"/>
    <col min="9207" max="9207" width="30.21875" style="3" customWidth="1"/>
    <col min="9208" max="9208" width="10" style="3" customWidth="1"/>
    <col min="9209" max="9209" width="12.77734375" style="3" customWidth="1"/>
    <col min="9210" max="9213" width="12" style="3" customWidth="1"/>
    <col min="9214" max="9214" width="12.77734375" style="3" customWidth="1"/>
    <col min="9215" max="9215" width="5.44140625" style="3" customWidth="1"/>
    <col min="9216" max="9216" width="14" style="3" customWidth="1"/>
    <col min="9217" max="9217" width="5.21875" style="3" customWidth="1"/>
    <col min="9218" max="9218" width="11.77734375" style="3" customWidth="1"/>
    <col min="9219" max="9219" width="5.44140625" style="3" customWidth="1"/>
    <col min="9220" max="9220" width="12" style="3" customWidth="1"/>
    <col min="9221" max="9221" width="5.44140625" style="3" customWidth="1"/>
    <col min="9222" max="9222" width="15.5546875" style="3" customWidth="1"/>
    <col min="9223" max="9223" width="7.21875" style="3" customWidth="1"/>
    <col min="9224" max="9224" width="11.21875" style="3" customWidth="1"/>
    <col min="9225" max="9225" width="12.21875" style="3" customWidth="1"/>
    <col min="9226" max="9226" width="13.21875" style="3" customWidth="1"/>
    <col min="9227" max="9227" width="23" style="3" customWidth="1"/>
    <col min="9228" max="9462" width="8.88671875" style="3"/>
    <col min="9463" max="9463" width="30.21875" style="3" customWidth="1"/>
    <col min="9464" max="9464" width="10" style="3" customWidth="1"/>
    <col min="9465" max="9465" width="12.77734375" style="3" customWidth="1"/>
    <col min="9466" max="9469" width="12" style="3" customWidth="1"/>
    <col min="9470" max="9470" width="12.77734375" style="3" customWidth="1"/>
    <col min="9471" max="9471" width="5.44140625" style="3" customWidth="1"/>
    <col min="9472" max="9472" width="14" style="3" customWidth="1"/>
    <col min="9473" max="9473" width="5.21875" style="3" customWidth="1"/>
    <col min="9474" max="9474" width="11.77734375" style="3" customWidth="1"/>
    <col min="9475" max="9475" width="5.44140625" style="3" customWidth="1"/>
    <col min="9476" max="9476" width="12" style="3" customWidth="1"/>
    <col min="9477" max="9477" width="5.44140625" style="3" customWidth="1"/>
    <col min="9478" max="9478" width="15.5546875" style="3" customWidth="1"/>
    <col min="9479" max="9479" width="7.21875" style="3" customWidth="1"/>
    <col min="9480" max="9480" width="11.21875" style="3" customWidth="1"/>
    <col min="9481" max="9481" width="12.21875" style="3" customWidth="1"/>
    <col min="9482" max="9482" width="13.21875" style="3" customWidth="1"/>
    <col min="9483" max="9483" width="23" style="3" customWidth="1"/>
    <col min="9484" max="9718" width="8.88671875" style="3"/>
    <col min="9719" max="9719" width="30.21875" style="3" customWidth="1"/>
    <col min="9720" max="9720" width="10" style="3" customWidth="1"/>
    <col min="9721" max="9721" width="12.77734375" style="3" customWidth="1"/>
    <col min="9722" max="9725" width="12" style="3" customWidth="1"/>
    <col min="9726" max="9726" width="12.77734375" style="3" customWidth="1"/>
    <col min="9727" max="9727" width="5.44140625" style="3" customWidth="1"/>
    <col min="9728" max="9728" width="14" style="3" customWidth="1"/>
    <col min="9729" max="9729" width="5.21875" style="3" customWidth="1"/>
    <col min="9730" max="9730" width="11.77734375" style="3" customWidth="1"/>
    <col min="9731" max="9731" width="5.44140625" style="3" customWidth="1"/>
    <col min="9732" max="9732" width="12" style="3" customWidth="1"/>
    <col min="9733" max="9733" width="5.44140625" style="3" customWidth="1"/>
    <col min="9734" max="9734" width="15.5546875" style="3" customWidth="1"/>
    <col min="9735" max="9735" width="7.21875" style="3" customWidth="1"/>
    <col min="9736" max="9736" width="11.21875" style="3" customWidth="1"/>
    <col min="9737" max="9737" width="12.21875" style="3" customWidth="1"/>
    <col min="9738" max="9738" width="13.21875" style="3" customWidth="1"/>
    <col min="9739" max="9739" width="23" style="3" customWidth="1"/>
    <col min="9740" max="9974" width="8.88671875" style="3"/>
    <col min="9975" max="9975" width="30.21875" style="3" customWidth="1"/>
    <col min="9976" max="9976" width="10" style="3" customWidth="1"/>
    <col min="9977" max="9977" width="12.77734375" style="3" customWidth="1"/>
    <col min="9978" max="9981" width="12" style="3" customWidth="1"/>
    <col min="9982" max="9982" width="12.77734375" style="3" customWidth="1"/>
    <col min="9983" max="9983" width="5.44140625" style="3" customWidth="1"/>
    <col min="9984" max="9984" width="14" style="3" customWidth="1"/>
    <col min="9985" max="9985" width="5.21875" style="3" customWidth="1"/>
    <col min="9986" max="9986" width="11.77734375" style="3" customWidth="1"/>
    <col min="9987" max="9987" width="5.44140625" style="3" customWidth="1"/>
    <col min="9988" max="9988" width="12" style="3" customWidth="1"/>
    <col min="9989" max="9989" width="5.44140625" style="3" customWidth="1"/>
    <col min="9990" max="9990" width="15.5546875" style="3" customWidth="1"/>
    <col min="9991" max="9991" width="7.21875" style="3" customWidth="1"/>
    <col min="9992" max="9992" width="11.21875" style="3" customWidth="1"/>
    <col min="9993" max="9993" width="12.21875" style="3" customWidth="1"/>
    <col min="9994" max="9994" width="13.21875" style="3" customWidth="1"/>
    <col min="9995" max="9995" width="23" style="3" customWidth="1"/>
    <col min="9996" max="10230" width="8.88671875" style="3"/>
    <col min="10231" max="10231" width="30.21875" style="3" customWidth="1"/>
    <col min="10232" max="10232" width="10" style="3" customWidth="1"/>
    <col min="10233" max="10233" width="12.77734375" style="3" customWidth="1"/>
    <col min="10234" max="10237" width="12" style="3" customWidth="1"/>
    <col min="10238" max="10238" width="12.77734375" style="3" customWidth="1"/>
    <col min="10239" max="10239" width="5.44140625" style="3" customWidth="1"/>
    <col min="10240" max="10240" width="14" style="3" customWidth="1"/>
    <col min="10241" max="10241" width="5.21875" style="3" customWidth="1"/>
    <col min="10242" max="10242" width="11.77734375" style="3" customWidth="1"/>
    <col min="10243" max="10243" width="5.44140625" style="3" customWidth="1"/>
    <col min="10244" max="10244" width="12" style="3" customWidth="1"/>
    <col min="10245" max="10245" width="5.44140625" style="3" customWidth="1"/>
    <col min="10246" max="10246" width="15.5546875" style="3" customWidth="1"/>
    <col min="10247" max="10247" width="7.21875" style="3" customWidth="1"/>
    <col min="10248" max="10248" width="11.21875" style="3" customWidth="1"/>
    <col min="10249" max="10249" width="12.21875" style="3" customWidth="1"/>
    <col min="10250" max="10250" width="13.21875" style="3" customWidth="1"/>
    <col min="10251" max="10251" width="23" style="3" customWidth="1"/>
    <col min="10252" max="10486" width="8.88671875" style="3"/>
    <col min="10487" max="10487" width="30.21875" style="3" customWidth="1"/>
    <col min="10488" max="10488" width="10" style="3" customWidth="1"/>
    <col min="10489" max="10489" width="12.77734375" style="3" customWidth="1"/>
    <col min="10490" max="10493" width="12" style="3" customWidth="1"/>
    <col min="10494" max="10494" width="12.77734375" style="3" customWidth="1"/>
    <col min="10495" max="10495" width="5.44140625" style="3" customWidth="1"/>
    <col min="10496" max="10496" width="14" style="3" customWidth="1"/>
    <col min="10497" max="10497" width="5.21875" style="3" customWidth="1"/>
    <col min="10498" max="10498" width="11.77734375" style="3" customWidth="1"/>
    <col min="10499" max="10499" width="5.44140625" style="3" customWidth="1"/>
    <col min="10500" max="10500" width="12" style="3" customWidth="1"/>
    <col min="10501" max="10501" width="5.44140625" style="3" customWidth="1"/>
    <col min="10502" max="10502" width="15.5546875" style="3" customWidth="1"/>
    <col min="10503" max="10503" width="7.21875" style="3" customWidth="1"/>
    <col min="10504" max="10504" width="11.21875" style="3" customWidth="1"/>
    <col min="10505" max="10505" width="12.21875" style="3" customWidth="1"/>
    <col min="10506" max="10506" width="13.21875" style="3" customWidth="1"/>
    <col min="10507" max="10507" width="23" style="3" customWidth="1"/>
    <col min="10508" max="10742" width="8.88671875" style="3"/>
    <col min="10743" max="10743" width="30.21875" style="3" customWidth="1"/>
    <col min="10744" max="10744" width="10" style="3" customWidth="1"/>
    <col min="10745" max="10745" width="12.77734375" style="3" customWidth="1"/>
    <col min="10746" max="10749" width="12" style="3" customWidth="1"/>
    <col min="10750" max="10750" width="12.77734375" style="3" customWidth="1"/>
    <col min="10751" max="10751" width="5.44140625" style="3" customWidth="1"/>
    <col min="10752" max="10752" width="14" style="3" customWidth="1"/>
    <col min="10753" max="10753" width="5.21875" style="3" customWidth="1"/>
    <col min="10754" max="10754" width="11.77734375" style="3" customWidth="1"/>
    <col min="10755" max="10755" width="5.44140625" style="3" customWidth="1"/>
    <col min="10756" max="10756" width="12" style="3" customWidth="1"/>
    <col min="10757" max="10757" width="5.44140625" style="3" customWidth="1"/>
    <col min="10758" max="10758" width="15.5546875" style="3" customWidth="1"/>
    <col min="10759" max="10759" width="7.21875" style="3" customWidth="1"/>
    <col min="10760" max="10760" width="11.21875" style="3" customWidth="1"/>
    <col min="10761" max="10761" width="12.21875" style="3" customWidth="1"/>
    <col min="10762" max="10762" width="13.21875" style="3" customWidth="1"/>
    <col min="10763" max="10763" width="23" style="3" customWidth="1"/>
    <col min="10764" max="10998" width="8.88671875" style="3"/>
    <col min="10999" max="10999" width="30.21875" style="3" customWidth="1"/>
    <col min="11000" max="11000" width="10" style="3" customWidth="1"/>
    <col min="11001" max="11001" width="12.77734375" style="3" customWidth="1"/>
    <col min="11002" max="11005" width="12" style="3" customWidth="1"/>
    <col min="11006" max="11006" width="12.77734375" style="3" customWidth="1"/>
    <col min="11007" max="11007" width="5.44140625" style="3" customWidth="1"/>
    <col min="11008" max="11008" width="14" style="3" customWidth="1"/>
    <col min="11009" max="11009" width="5.21875" style="3" customWidth="1"/>
    <col min="11010" max="11010" width="11.77734375" style="3" customWidth="1"/>
    <col min="11011" max="11011" width="5.44140625" style="3" customWidth="1"/>
    <col min="11012" max="11012" width="12" style="3" customWidth="1"/>
    <col min="11013" max="11013" width="5.44140625" style="3" customWidth="1"/>
    <col min="11014" max="11014" width="15.5546875" style="3" customWidth="1"/>
    <col min="11015" max="11015" width="7.21875" style="3" customWidth="1"/>
    <col min="11016" max="11016" width="11.21875" style="3" customWidth="1"/>
    <col min="11017" max="11017" width="12.21875" style="3" customWidth="1"/>
    <col min="11018" max="11018" width="13.21875" style="3" customWidth="1"/>
    <col min="11019" max="11019" width="23" style="3" customWidth="1"/>
    <col min="11020" max="11254" width="8.88671875" style="3"/>
    <col min="11255" max="11255" width="30.21875" style="3" customWidth="1"/>
    <col min="11256" max="11256" width="10" style="3" customWidth="1"/>
    <col min="11257" max="11257" width="12.77734375" style="3" customWidth="1"/>
    <col min="11258" max="11261" width="12" style="3" customWidth="1"/>
    <col min="11262" max="11262" width="12.77734375" style="3" customWidth="1"/>
    <col min="11263" max="11263" width="5.44140625" style="3" customWidth="1"/>
    <col min="11264" max="11264" width="14" style="3" customWidth="1"/>
    <col min="11265" max="11265" width="5.21875" style="3" customWidth="1"/>
    <col min="11266" max="11266" width="11.77734375" style="3" customWidth="1"/>
    <col min="11267" max="11267" width="5.44140625" style="3" customWidth="1"/>
    <col min="11268" max="11268" width="12" style="3" customWidth="1"/>
    <col min="11269" max="11269" width="5.44140625" style="3" customWidth="1"/>
    <col min="11270" max="11270" width="15.5546875" style="3" customWidth="1"/>
    <col min="11271" max="11271" width="7.21875" style="3" customWidth="1"/>
    <col min="11272" max="11272" width="11.21875" style="3" customWidth="1"/>
    <col min="11273" max="11273" width="12.21875" style="3" customWidth="1"/>
    <col min="11274" max="11274" width="13.21875" style="3" customWidth="1"/>
    <col min="11275" max="11275" width="23" style="3" customWidth="1"/>
    <col min="11276" max="11510" width="8.88671875" style="3"/>
    <col min="11511" max="11511" width="30.21875" style="3" customWidth="1"/>
    <col min="11512" max="11512" width="10" style="3" customWidth="1"/>
    <col min="11513" max="11513" width="12.77734375" style="3" customWidth="1"/>
    <col min="11514" max="11517" width="12" style="3" customWidth="1"/>
    <col min="11518" max="11518" width="12.77734375" style="3" customWidth="1"/>
    <col min="11519" max="11519" width="5.44140625" style="3" customWidth="1"/>
    <col min="11520" max="11520" width="14" style="3" customWidth="1"/>
    <col min="11521" max="11521" width="5.21875" style="3" customWidth="1"/>
    <col min="11522" max="11522" width="11.77734375" style="3" customWidth="1"/>
    <col min="11523" max="11523" width="5.44140625" style="3" customWidth="1"/>
    <col min="11524" max="11524" width="12" style="3" customWidth="1"/>
    <col min="11525" max="11525" width="5.44140625" style="3" customWidth="1"/>
    <col min="11526" max="11526" width="15.5546875" style="3" customWidth="1"/>
    <col min="11527" max="11527" width="7.21875" style="3" customWidth="1"/>
    <col min="11528" max="11528" width="11.21875" style="3" customWidth="1"/>
    <col min="11529" max="11529" width="12.21875" style="3" customWidth="1"/>
    <col min="11530" max="11530" width="13.21875" style="3" customWidth="1"/>
    <col min="11531" max="11531" width="23" style="3" customWidth="1"/>
    <col min="11532" max="11766" width="8.88671875" style="3"/>
    <col min="11767" max="11767" width="30.21875" style="3" customWidth="1"/>
    <col min="11768" max="11768" width="10" style="3" customWidth="1"/>
    <col min="11769" max="11769" width="12.77734375" style="3" customWidth="1"/>
    <col min="11770" max="11773" width="12" style="3" customWidth="1"/>
    <col min="11774" max="11774" width="12.77734375" style="3" customWidth="1"/>
    <col min="11775" max="11775" width="5.44140625" style="3" customWidth="1"/>
    <col min="11776" max="11776" width="14" style="3" customWidth="1"/>
    <col min="11777" max="11777" width="5.21875" style="3" customWidth="1"/>
    <col min="11778" max="11778" width="11.77734375" style="3" customWidth="1"/>
    <col min="11779" max="11779" width="5.44140625" style="3" customWidth="1"/>
    <col min="11780" max="11780" width="12" style="3" customWidth="1"/>
    <col min="11781" max="11781" width="5.44140625" style="3" customWidth="1"/>
    <col min="11782" max="11782" width="15.5546875" style="3" customWidth="1"/>
    <col min="11783" max="11783" width="7.21875" style="3" customWidth="1"/>
    <col min="11784" max="11784" width="11.21875" style="3" customWidth="1"/>
    <col min="11785" max="11785" width="12.21875" style="3" customWidth="1"/>
    <col min="11786" max="11786" width="13.21875" style="3" customWidth="1"/>
    <col min="11787" max="11787" width="23" style="3" customWidth="1"/>
    <col min="11788" max="12022" width="8.88671875" style="3"/>
    <col min="12023" max="12023" width="30.21875" style="3" customWidth="1"/>
    <col min="12024" max="12024" width="10" style="3" customWidth="1"/>
    <col min="12025" max="12025" width="12.77734375" style="3" customWidth="1"/>
    <col min="12026" max="12029" width="12" style="3" customWidth="1"/>
    <col min="12030" max="12030" width="12.77734375" style="3" customWidth="1"/>
    <col min="12031" max="12031" width="5.44140625" style="3" customWidth="1"/>
    <col min="12032" max="12032" width="14" style="3" customWidth="1"/>
    <col min="12033" max="12033" width="5.21875" style="3" customWidth="1"/>
    <col min="12034" max="12034" width="11.77734375" style="3" customWidth="1"/>
    <col min="12035" max="12035" width="5.44140625" style="3" customWidth="1"/>
    <col min="12036" max="12036" width="12" style="3" customWidth="1"/>
    <col min="12037" max="12037" width="5.44140625" style="3" customWidth="1"/>
    <col min="12038" max="12038" width="15.5546875" style="3" customWidth="1"/>
    <col min="12039" max="12039" width="7.21875" style="3" customWidth="1"/>
    <col min="12040" max="12040" width="11.21875" style="3" customWidth="1"/>
    <col min="12041" max="12041" width="12.21875" style="3" customWidth="1"/>
    <col min="12042" max="12042" width="13.21875" style="3" customWidth="1"/>
    <col min="12043" max="12043" width="23" style="3" customWidth="1"/>
    <col min="12044" max="12278" width="8.88671875" style="3"/>
    <col min="12279" max="12279" width="30.21875" style="3" customWidth="1"/>
    <col min="12280" max="12280" width="10" style="3" customWidth="1"/>
    <col min="12281" max="12281" width="12.77734375" style="3" customWidth="1"/>
    <col min="12282" max="12285" width="12" style="3" customWidth="1"/>
    <col min="12286" max="12286" width="12.77734375" style="3" customWidth="1"/>
    <col min="12287" max="12287" width="5.44140625" style="3" customWidth="1"/>
    <col min="12288" max="12288" width="14" style="3" customWidth="1"/>
    <col min="12289" max="12289" width="5.21875" style="3" customWidth="1"/>
    <col min="12290" max="12290" width="11.77734375" style="3" customWidth="1"/>
    <col min="12291" max="12291" width="5.44140625" style="3" customWidth="1"/>
    <col min="12292" max="12292" width="12" style="3" customWidth="1"/>
    <col min="12293" max="12293" width="5.44140625" style="3" customWidth="1"/>
    <col min="12294" max="12294" width="15.5546875" style="3" customWidth="1"/>
    <col min="12295" max="12295" width="7.21875" style="3" customWidth="1"/>
    <col min="12296" max="12296" width="11.21875" style="3" customWidth="1"/>
    <col min="12297" max="12297" width="12.21875" style="3" customWidth="1"/>
    <col min="12298" max="12298" width="13.21875" style="3" customWidth="1"/>
    <col min="12299" max="12299" width="23" style="3" customWidth="1"/>
    <col min="12300" max="12534" width="8.88671875" style="3"/>
    <col min="12535" max="12535" width="30.21875" style="3" customWidth="1"/>
    <col min="12536" max="12536" width="10" style="3" customWidth="1"/>
    <col min="12537" max="12537" width="12.77734375" style="3" customWidth="1"/>
    <col min="12538" max="12541" width="12" style="3" customWidth="1"/>
    <col min="12542" max="12542" width="12.77734375" style="3" customWidth="1"/>
    <col min="12543" max="12543" width="5.44140625" style="3" customWidth="1"/>
    <col min="12544" max="12544" width="14" style="3" customWidth="1"/>
    <col min="12545" max="12545" width="5.21875" style="3" customWidth="1"/>
    <col min="12546" max="12546" width="11.77734375" style="3" customWidth="1"/>
    <col min="12547" max="12547" width="5.44140625" style="3" customWidth="1"/>
    <col min="12548" max="12548" width="12" style="3" customWidth="1"/>
    <col min="12549" max="12549" width="5.44140625" style="3" customWidth="1"/>
    <col min="12550" max="12550" width="15.5546875" style="3" customWidth="1"/>
    <col min="12551" max="12551" width="7.21875" style="3" customWidth="1"/>
    <col min="12552" max="12552" width="11.21875" style="3" customWidth="1"/>
    <col min="12553" max="12553" width="12.21875" style="3" customWidth="1"/>
    <col min="12554" max="12554" width="13.21875" style="3" customWidth="1"/>
    <col min="12555" max="12555" width="23" style="3" customWidth="1"/>
    <col min="12556" max="12790" width="8.88671875" style="3"/>
    <col min="12791" max="12791" width="30.21875" style="3" customWidth="1"/>
    <col min="12792" max="12792" width="10" style="3" customWidth="1"/>
    <col min="12793" max="12793" width="12.77734375" style="3" customWidth="1"/>
    <col min="12794" max="12797" width="12" style="3" customWidth="1"/>
    <col min="12798" max="12798" width="12.77734375" style="3" customWidth="1"/>
    <col min="12799" max="12799" width="5.44140625" style="3" customWidth="1"/>
    <col min="12800" max="12800" width="14" style="3" customWidth="1"/>
    <col min="12801" max="12801" width="5.21875" style="3" customWidth="1"/>
    <col min="12802" max="12802" width="11.77734375" style="3" customWidth="1"/>
    <col min="12803" max="12803" width="5.44140625" style="3" customWidth="1"/>
    <col min="12804" max="12804" width="12" style="3" customWidth="1"/>
    <col min="12805" max="12805" width="5.44140625" style="3" customWidth="1"/>
    <col min="12806" max="12806" width="15.5546875" style="3" customWidth="1"/>
    <col min="12807" max="12807" width="7.21875" style="3" customWidth="1"/>
    <col min="12808" max="12808" width="11.21875" style="3" customWidth="1"/>
    <col min="12809" max="12809" width="12.21875" style="3" customWidth="1"/>
    <col min="12810" max="12810" width="13.21875" style="3" customWidth="1"/>
    <col min="12811" max="12811" width="23" style="3" customWidth="1"/>
    <col min="12812" max="13046" width="8.88671875" style="3"/>
    <col min="13047" max="13047" width="30.21875" style="3" customWidth="1"/>
    <col min="13048" max="13048" width="10" style="3" customWidth="1"/>
    <col min="13049" max="13049" width="12.77734375" style="3" customWidth="1"/>
    <col min="13050" max="13053" width="12" style="3" customWidth="1"/>
    <col min="13054" max="13054" width="12.77734375" style="3" customWidth="1"/>
    <col min="13055" max="13055" width="5.44140625" style="3" customWidth="1"/>
    <col min="13056" max="13056" width="14" style="3" customWidth="1"/>
    <col min="13057" max="13057" width="5.21875" style="3" customWidth="1"/>
    <col min="13058" max="13058" width="11.77734375" style="3" customWidth="1"/>
    <col min="13059" max="13059" width="5.44140625" style="3" customWidth="1"/>
    <col min="13060" max="13060" width="12" style="3" customWidth="1"/>
    <col min="13061" max="13061" width="5.44140625" style="3" customWidth="1"/>
    <col min="13062" max="13062" width="15.5546875" style="3" customWidth="1"/>
    <col min="13063" max="13063" width="7.21875" style="3" customWidth="1"/>
    <col min="13064" max="13064" width="11.21875" style="3" customWidth="1"/>
    <col min="13065" max="13065" width="12.21875" style="3" customWidth="1"/>
    <col min="13066" max="13066" width="13.21875" style="3" customWidth="1"/>
    <col min="13067" max="13067" width="23" style="3" customWidth="1"/>
    <col min="13068" max="13302" width="8.88671875" style="3"/>
    <col min="13303" max="13303" width="30.21875" style="3" customWidth="1"/>
    <col min="13304" max="13304" width="10" style="3" customWidth="1"/>
    <col min="13305" max="13305" width="12.77734375" style="3" customWidth="1"/>
    <col min="13306" max="13309" width="12" style="3" customWidth="1"/>
    <col min="13310" max="13310" width="12.77734375" style="3" customWidth="1"/>
    <col min="13311" max="13311" width="5.44140625" style="3" customWidth="1"/>
    <col min="13312" max="13312" width="14" style="3" customWidth="1"/>
    <col min="13313" max="13313" width="5.21875" style="3" customWidth="1"/>
    <col min="13314" max="13314" width="11.77734375" style="3" customWidth="1"/>
    <col min="13315" max="13315" width="5.44140625" style="3" customWidth="1"/>
    <col min="13316" max="13316" width="12" style="3" customWidth="1"/>
    <col min="13317" max="13317" width="5.44140625" style="3" customWidth="1"/>
    <col min="13318" max="13318" width="15.5546875" style="3" customWidth="1"/>
    <col min="13319" max="13319" width="7.21875" style="3" customWidth="1"/>
    <col min="13320" max="13320" width="11.21875" style="3" customWidth="1"/>
    <col min="13321" max="13321" width="12.21875" style="3" customWidth="1"/>
    <col min="13322" max="13322" width="13.21875" style="3" customWidth="1"/>
    <col min="13323" max="13323" width="23" style="3" customWidth="1"/>
    <col min="13324" max="13558" width="8.88671875" style="3"/>
    <col min="13559" max="13559" width="30.21875" style="3" customWidth="1"/>
    <col min="13560" max="13560" width="10" style="3" customWidth="1"/>
    <col min="13561" max="13561" width="12.77734375" style="3" customWidth="1"/>
    <col min="13562" max="13565" width="12" style="3" customWidth="1"/>
    <col min="13566" max="13566" width="12.77734375" style="3" customWidth="1"/>
    <col min="13567" max="13567" width="5.44140625" style="3" customWidth="1"/>
    <col min="13568" max="13568" width="14" style="3" customWidth="1"/>
    <col min="13569" max="13569" width="5.21875" style="3" customWidth="1"/>
    <col min="13570" max="13570" width="11.77734375" style="3" customWidth="1"/>
    <col min="13571" max="13571" width="5.44140625" style="3" customWidth="1"/>
    <col min="13572" max="13572" width="12" style="3" customWidth="1"/>
    <col min="13573" max="13573" width="5.44140625" style="3" customWidth="1"/>
    <col min="13574" max="13574" width="15.5546875" style="3" customWidth="1"/>
    <col min="13575" max="13575" width="7.21875" style="3" customWidth="1"/>
    <col min="13576" max="13576" width="11.21875" style="3" customWidth="1"/>
    <col min="13577" max="13577" width="12.21875" style="3" customWidth="1"/>
    <col min="13578" max="13578" width="13.21875" style="3" customWidth="1"/>
    <col min="13579" max="13579" width="23" style="3" customWidth="1"/>
    <col min="13580" max="13814" width="8.88671875" style="3"/>
    <col min="13815" max="13815" width="30.21875" style="3" customWidth="1"/>
    <col min="13816" max="13816" width="10" style="3" customWidth="1"/>
    <col min="13817" max="13817" width="12.77734375" style="3" customWidth="1"/>
    <col min="13818" max="13821" width="12" style="3" customWidth="1"/>
    <col min="13822" max="13822" width="12.77734375" style="3" customWidth="1"/>
    <col min="13823" max="13823" width="5.44140625" style="3" customWidth="1"/>
    <col min="13824" max="13824" width="14" style="3" customWidth="1"/>
    <col min="13825" max="13825" width="5.21875" style="3" customWidth="1"/>
    <col min="13826" max="13826" width="11.77734375" style="3" customWidth="1"/>
    <col min="13827" max="13827" width="5.44140625" style="3" customWidth="1"/>
    <col min="13828" max="13828" width="12" style="3" customWidth="1"/>
    <col min="13829" max="13829" width="5.44140625" style="3" customWidth="1"/>
    <col min="13830" max="13830" width="15.5546875" style="3" customWidth="1"/>
    <col min="13831" max="13831" width="7.21875" style="3" customWidth="1"/>
    <col min="13832" max="13832" width="11.21875" style="3" customWidth="1"/>
    <col min="13833" max="13833" width="12.21875" style="3" customWidth="1"/>
    <col min="13834" max="13834" width="13.21875" style="3" customWidth="1"/>
    <col min="13835" max="13835" width="23" style="3" customWidth="1"/>
    <col min="13836" max="14070" width="8.88671875" style="3"/>
    <col min="14071" max="14071" width="30.21875" style="3" customWidth="1"/>
    <col min="14072" max="14072" width="10" style="3" customWidth="1"/>
    <col min="14073" max="14073" width="12.77734375" style="3" customWidth="1"/>
    <col min="14074" max="14077" width="12" style="3" customWidth="1"/>
    <col min="14078" max="14078" width="12.77734375" style="3" customWidth="1"/>
    <col min="14079" max="14079" width="5.44140625" style="3" customWidth="1"/>
    <col min="14080" max="14080" width="14" style="3" customWidth="1"/>
    <col min="14081" max="14081" width="5.21875" style="3" customWidth="1"/>
    <col min="14082" max="14082" width="11.77734375" style="3" customWidth="1"/>
    <col min="14083" max="14083" width="5.44140625" style="3" customWidth="1"/>
    <col min="14084" max="14084" width="12" style="3" customWidth="1"/>
    <col min="14085" max="14085" width="5.44140625" style="3" customWidth="1"/>
    <col min="14086" max="14086" width="15.5546875" style="3" customWidth="1"/>
    <col min="14087" max="14087" width="7.21875" style="3" customWidth="1"/>
    <col min="14088" max="14088" width="11.21875" style="3" customWidth="1"/>
    <col min="14089" max="14089" width="12.21875" style="3" customWidth="1"/>
    <col min="14090" max="14090" width="13.21875" style="3" customWidth="1"/>
    <col min="14091" max="14091" width="23" style="3" customWidth="1"/>
    <col min="14092" max="14326" width="8.88671875" style="3"/>
    <col min="14327" max="14327" width="30.21875" style="3" customWidth="1"/>
    <col min="14328" max="14328" width="10" style="3" customWidth="1"/>
    <col min="14329" max="14329" width="12.77734375" style="3" customWidth="1"/>
    <col min="14330" max="14333" width="12" style="3" customWidth="1"/>
    <col min="14334" max="14334" width="12.77734375" style="3" customWidth="1"/>
    <col min="14335" max="14335" width="5.44140625" style="3" customWidth="1"/>
    <col min="14336" max="14336" width="14" style="3" customWidth="1"/>
    <col min="14337" max="14337" width="5.21875" style="3" customWidth="1"/>
    <col min="14338" max="14338" width="11.77734375" style="3" customWidth="1"/>
    <col min="14339" max="14339" width="5.44140625" style="3" customWidth="1"/>
    <col min="14340" max="14340" width="12" style="3" customWidth="1"/>
    <col min="14341" max="14341" width="5.44140625" style="3" customWidth="1"/>
    <col min="14342" max="14342" width="15.5546875" style="3" customWidth="1"/>
    <col min="14343" max="14343" width="7.21875" style="3" customWidth="1"/>
    <col min="14344" max="14344" width="11.21875" style="3" customWidth="1"/>
    <col min="14345" max="14345" width="12.21875" style="3" customWidth="1"/>
    <col min="14346" max="14346" width="13.21875" style="3" customWidth="1"/>
    <col min="14347" max="14347" width="23" style="3" customWidth="1"/>
    <col min="14348" max="14582" width="8.88671875" style="3"/>
    <col min="14583" max="14583" width="30.21875" style="3" customWidth="1"/>
    <col min="14584" max="14584" width="10" style="3" customWidth="1"/>
    <col min="14585" max="14585" width="12.77734375" style="3" customWidth="1"/>
    <col min="14586" max="14589" width="12" style="3" customWidth="1"/>
    <col min="14590" max="14590" width="12.77734375" style="3" customWidth="1"/>
    <col min="14591" max="14591" width="5.44140625" style="3" customWidth="1"/>
    <col min="14592" max="14592" width="14" style="3" customWidth="1"/>
    <col min="14593" max="14593" width="5.21875" style="3" customWidth="1"/>
    <col min="14594" max="14594" width="11.77734375" style="3" customWidth="1"/>
    <col min="14595" max="14595" width="5.44140625" style="3" customWidth="1"/>
    <col min="14596" max="14596" width="12" style="3" customWidth="1"/>
    <col min="14597" max="14597" width="5.44140625" style="3" customWidth="1"/>
    <col min="14598" max="14598" width="15.5546875" style="3" customWidth="1"/>
    <col min="14599" max="14599" width="7.21875" style="3" customWidth="1"/>
    <col min="14600" max="14600" width="11.21875" style="3" customWidth="1"/>
    <col min="14601" max="14601" width="12.21875" style="3" customWidth="1"/>
    <col min="14602" max="14602" width="13.21875" style="3" customWidth="1"/>
    <col min="14603" max="14603" width="23" style="3" customWidth="1"/>
    <col min="14604" max="14838" width="8.88671875" style="3"/>
    <col min="14839" max="14839" width="30.21875" style="3" customWidth="1"/>
    <col min="14840" max="14840" width="10" style="3" customWidth="1"/>
    <col min="14841" max="14841" width="12.77734375" style="3" customWidth="1"/>
    <col min="14842" max="14845" width="12" style="3" customWidth="1"/>
    <col min="14846" max="14846" width="12.77734375" style="3" customWidth="1"/>
    <col min="14847" max="14847" width="5.44140625" style="3" customWidth="1"/>
    <col min="14848" max="14848" width="14" style="3" customWidth="1"/>
    <col min="14849" max="14849" width="5.21875" style="3" customWidth="1"/>
    <col min="14850" max="14850" width="11.77734375" style="3" customWidth="1"/>
    <col min="14851" max="14851" width="5.44140625" style="3" customWidth="1"/>
    <col min="14852" max="14852" width="12" style="3" customWidth="1"/>
    <col min="14853" max="14853" width="5.44140625" style="3" customWidth="1"/>
    <col min="14854" max="14854" width="15.5546875" style="3" customWidth="1"/>
    <col min="14855" max="14855" width="7.21875" style="3" customWidth="1"/>
    <col min="14856" max="14856" width="11.21875" style="3" customWidth="1"/>
    <col min="14857" max="14857" width="12.21875" style="3" customWidth="1"/>
    <col min="14858" max="14858" width="13.21875" style="3" customWidth="1"/>
    <col min="14859" max="14859" width="23" style="3" customWidth="1"/>
    <col min="14860" max="15094" width="8.88671875" style="3"/>
    <col min="15095" max="15095" width="30.21875" style="3" customWidth="1"/>
    <col min="15096" max="15096" width="10" style="3" customWidth="1"/>
    <col min="15097" max="15097" width="12.77734375" style="3" customWidth="1"/>
    <col min="15098" max="15101" width="12" style="3" customWidth="1"/>
    <col min="15102" max="15102" width="12.77734375" style="3" customWidth="1"/>
    <col min="15103" max="15103" width="5.44140625" style="3" customWidth="1"/>
    <col min="15104" max="15104" width="14" style="3" customWidth="1"/>
    <col min="15105" max="15105" width="5.21875" style="3" customWidth="1"/>
    <col min="15106" max="15106" width="11.77734375" style="3" customWidth="1"/>
    <col min="15107" max="15107" width="5.44140625" style="3" customWidth="1"/>
    <col min="15108" max="15108" width="12" style="3" customWidth="1"/>
    <col min="15109" max="15109" width="5.44140625" style="3" customWidth="1"/>
    <col min="15110" max="15110" width="15.5546875" style="3" customWidth="1"/>
    <col min="15111" max="15111" width="7.21875" style="3" customWidth="1"/>
    <col min="15112" max="15112" width="11.21875" style="3" customWidth="1"/>
    <col min="15113" max="15113" width="12.21875" style="3" customWidth="1"/>
    <col min="15114" max="15114" width="13.21875" style="3" customWidth="1"/>
    <col min="15115" max="15115" width="23" style="3" customWidth="1"/>
    <col min="15116" max="15350" width="8.88671875" style="3"/>
    <col min="15351" max="15351" width="30.21875" style="3" customWidth="1"/>
    <col min="15352" max="15352" width="10" style="3" customWidth="1"/>
    <col min="15353" max="15353" width="12.77734375" style="3" customWidth="1"/>
    <col min="15354" max="15357" width="12" style="3" customWidth="1"/>
    <col min="15358" max="15358" width="12.77734375" style="3" customWidth="1"/>
    <col min="15359" max="15359" width="5.44140625" style="3" customWidth="1"/>
    <col min="15360" max="15360" width="14" style="3" customWidth="1"/>
    <col min="15361" max="15361" width="5.21875" style="3" customWidth="1"/>
    <col min="15362" max="15362" width="11.77734375" style="3" customWidth="1"/>
    <col min="15363" max="15363" width="5.44140625" style="3" customWidth="1"/>
    <col min="15364" max="15364" width="12" style="3" customWidth="1"/>
    <col min="15365" max="15365" width="5.44140625" style="3" customWidth="1"/>
    <col min="15366" max="15366" width="15.5546875" style="3" customWidth="1"/>
    <col min="15367" max="15367" width="7.21875" style="3" customWidth="1"/>
    <col min="15368" max="15368" width="11.21875" style="3" customWidth="1"/>
    <col min="15369" max="15369" width="12.21875" style="3" customWidth="1"/>
    <col min="15370" max="15370" width="13.21875" style="3" customWidth="1"/>
    <col min="15371" max="15371" width="23" style="3" customWidth="1"/>
    <col min="15372" max="15606" width="8.88671875" style="3"/>
    <col min="15607" max="15607" width="30.21875" style="3" customWidth="1"/>
    <col min="15608" max="15608" width="10" style="3" customWidth="1"/>
    <col min="15609" max="15609" width="12.77734375" style="3" customWidth="1"/>
    <col min="15610" max="15613" width="12" style="3" customWidth="1"/>
    <col min="15614" max="15614" width="12.77734375" style="3" customWidth="1"/>
    <col min="15615" max="15615" width="5.44140625" style="3" customWidth="1"/>
    <col min="15616" max="15616" width="14" style="3" customWidth="1"/>
    <col min="15617" max="15617" width="5.21875" style="3" customWidth="1"/>
    <col min="15618" max="15618" width="11.77734375" style="3" customWidth="1"/>
    <col min="15619" max="15619" width="5.44140625" style="3" customWidth="1"/>
    <col min="15620" max="15620" width="12" style="3" customWidth="1"/>
    <col min="15621" max="15621" width="5.44140625" style="3" customWidth="1"/>
    <col min="15622" max="15622" width="15.5546875" style="3" customWidth="1"/>
    <col min="15623" max="15623" width="7.21875" style="3" customWidth="1"/>
    <col min="15624" max="15624" width="11.21875" style="3" customWidth="1"/>
    <col min="15625" max="15625" width="12.21875" style="3" customWidth="1"/>
    <col min="15626" max="15626" width="13.21875" style="3" customWidth="1"/>
    <col min="15627" max="15627" width="23" style="3" customWidth="1"/>
    <col min="15628" max="15862" width="8.88671875" style="3"/>
    <col min="15863" max="15863" width="30.21875" style="3" customWidth="1"/>
    <col min="15864" max="15864" width="10" style="3" customWidth="1"/>
    <col min="15865" max="15865" width="12.77734375" style="3" customWidth="1"/>
    <col min="15866" max="15869" width="12" style="3" customWidth="1"/>
    <col min="15870" max="15870" width="12.77734375" style="3" customWidth="1"/>
    <col min="15871" max="15871" width="5.44140625" style="3" customWidth="1"/>
    <col min="15872" max="15872" width="14" style="3" customWidth="1"/>
    <col min="15873" max="15873" width="5.21875" style="3" customWidth="1"/>
    <col min="15874" max="15874" width="11.77734375" style="3" customWidth="1"/>
    <col min="15875" max="15875" width="5.44140625" style="3" customWidth="1"/>
    <col min="15876" max="15876" width="12" style="3" customWidth="1"/>
    <col min="15877" max="15877" width="5.44140625" style="3" customWidth="1"/>
    <col min="15878" max="15878" width="15.5546875" style="3" customWidth="1"/>
    <col min="15879" max="15879" width="7.21875" style="3" customWidth="1"/>
    <col min="15880" max="15880" width="11.21875" style="3" customWidth="1"/>
    <col min="15881" max="15881" width="12.21875" style="3" customWidth="1"/>
    <col min="15882" max="15882" width="13.21875" style="3" customWidth="1"/>
    <col min="15883" max="15883" width="23" style="3" customWidth="1"/>
    <col min="15884" max="16118" width="8.88671875" style="3"/>
    <col min="16119" max="16119" width="30.21875" style="3" customWidth="1"/>
    <col min="16120" max="16120" width="10" style="3" customWidth="1"/>
    <col min="16121" max="16121" width="12.77734375" style="3" customWidth="1"/>
    <col min="16122" max="16125" width="12" style="3" customWidth="1"/>
    <col min="16126" max="16126" width="12.77734375" style="3" customWidth="1"/>
    <col min="16127" max="16127" width="5.44140625" style="3" customWidth="1"/>
    <col min="16128" max="16128" width="14" style="3" customWidth="1"/>
    <col min="16129" max="16129" width="5.21875" style="3" customWidth="1"/>
    <col min="16130" max="16130" width="11.77734375" style="3" customWidth="1"/>
    <col min="16131" max="16131" width="5.44140625" style="3" customWidth="1"/>
    <col min="16132" max="16132" width="12" style="3" customWidth="1"/>
    <col min="16133" max="16133" width="5.44140625" style="3" customWidth="1"/>
    <col min="16134" max="16134" width="15.5546875" style="3" customWidth="1"/>
    <col min="16135" max="16135" width="7.21875" style="3" customWidth="1"/>
    <col min="16136" max="16136" width="11.21875" style="3" customWidth="1"/>
    <col min="16137" max="16137" width="12.21875" style="3" customWidth="1"/>
    <col min="16138" max="16138" width="13.21875" style="3" customWidth="1"/>
    <col min="16139" max="16139" width="23" style="3" customWidth="1"/>
    <col min="16140" max="16384" width="8.88671875" style="3"/>
  </cols>
  <sheetData>
    <row r="1" spans="1:18">
      <c r="P1" s="161" t="s">
        <v>597</v>
      </c>
    </row>
    <row r="2" spans="1:18">
      <c r="A2" s="1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"/>
      <c r="O2" s="2"/>
      <c r="P2" s="129"/>
    </row>
    <row r="3" spans="1:18" ht="37.5" customHeight="1">
      <c r="A3" s="226" t="s">
        <v>593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</row>
    <row r="4" spans="1:18">
      <c r="A4" s="125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5"/>
      <c r="O4" s="5"/>
      <c r="P4" s="129"/>
    </row>
    <row r="5" spans="1:18" ht="15.75" thickBot="1">
      <c r="A5" s="126"/>
      <c r="B5" s="4"/>
      <c r="C5" s="4"/>
      <c r="D5" s="4"/>
      <c r="E5" s="6"/>
      <c r="F5" s="6"/>
      <c r="G5" s="4"/>
      <c r="H5" s="4"/>
      <c r="I5" s="4"/>
      <c r="J5" s="4"/>
      <c r="K5" s="4"/>
      <c r="L5" s="7"/>
      <c r="M5" s="4"/>
      <c r="N5" s="4"/>
      <c r="O5" s="4"/>
      <c r="P5" s="8" t="s">
        <v>0</v>
      </c>
    </row>
    <row r="6" spans="1:18">
      <c r="A6" s="207" t="s">
        <v>1</v>
      </c>
      <c r="B6" s="210" t="s">
        <v>2</v>
      </c>
      <c r="C6" s="211" t="s">
        <v>3</v>
      </c>
      <c r="D6" s="214" t="s">
        <v>4</v>
      </c>
      <c r="E6" s="215"/>
      <c r="F6" s="215"/>
      <c r="G6" s="216"/>
      <c r="H6" s="210" t="s">
        <v>5</v>
      </c>
      <c r="I6" s="210"/>
      <c r="J6" s="210"/>
      <c r="K6" s="210"/>
      <c r="L6" s="210" t="s">
        <v>6</v>
      </c>
      <c r="M6" s="210"/>
      <c r="N6" s="210"/>
      <c r="O6" s="211" t="s">
        <v>7</v>
      </c>
      <c r="P6" s="217" t="s">
        <v>73</v>
      </c>
    </row>
    <row r="7" spans="1:18" ht="15" customHeight="1">
      <c r="A7" s="208"/>
      <c r="B7" s="205"/>
      <c r="C7" s="212"/>
      <c r="D7" s="205" t="s">
        <v>8</v>
      </c>
      <c r="E7" s="220"/>
      <c r="F7" s="220"/>
      <c r="G7" s="221"/>
      <c r="H7" s="33" t="s">
        <v>9</v>
      </c>
      <c r="I7" s="205" t="s">
        <v>10</v>
      </c>
      <c r="J7" s="205"/>
      <c r="K7" s="205"/>
      <c r="L7" s="32" t="s">
        <v>11</v>
      </c>
      <c r="M7" s="205" t="s">
        <v>12</v>
      </c>
      <c r="N7" s="205"/>
      <c r="O7" s="212"/>
      <c r="P7" s="218"/>
    </row>
    <row r="8" spans="1:18" ht="15" customHeight="1">
      <c r="A8" s="208"/>
      <c r="B8" s="205"/>
      <c r="C8" s="212"/>
      <c r="D8" s="205"/>
      <c r="E8" s="222" t="s">
        <v>67</v>
      </c>
      <c r="F8" s="222" t="s">
        <v>68</v>
      </c>
      <c r="G8" s="224" t="s">
        <v>69</v>
      </c>
      <c r="H8" s="205" t="s">
        <v>16</v>
      </c>
      <c r="I8" s="32" t="s">
        <v>13</v>
      </c>
      <c r="J8" s="32" t="s">
        <v>14</v>
      </c>
      <c r="K8" s="32" t="s">
        <v>15</v>
      </c>
      <c r="L8" s="205" t="s">
        <v>16</v>
      </c>
      <c r="M8" s="205" t="s">
        <v>17</v>
      </c>
      <c r="N8" s="205" t="s">
        <v>15</v>
      </c>
      <c r="O8" s="212"/>
      <c r="P8" s="218"/>
    </row>
    <row r="9" spans="1:18" ht="15.75" thickBot="1">
      <c r="A9" s="209"/>
      <c r="B9" s="206"/>
      <c r="C9" s="213"/>
      <c r="D9" s="206"/>
      <c r="E9" s="223"/>
      <c r="F9" s="223"/>
      <c r="G9" s="213"/>
      <c r="H9" s="206"/>
      <c r="I9" s="140" t="s">
        <v>16</v>
      </c>
      <c r="J9" s="140" t="s">
        <v>16</v>
      </c>
      <c r="K9" s="140" t="s">
        <v>16</v>
      </c>
      <c r="L9" s="206"/>
      <c r="M9" s="206"/>
      <c r="N9" s="206"/>
      <c r="O9" s="213"/>
      <c r="P9" s="219"/>
    </row>
    <row r="10" spans="1:18" s="9" customFormat="1" ht="15.75" thickBot="1">
      <c r="A10" s="141" t="s">
        <v>18</v>
      </c>
      <c r="B10" s="142">
        <f>B11+B39</f>
        <v>173.49124</v>
      </c>
      <c r="C10" s="142">
        <f t="shared" ref="C10:G10" si="0">C11+C39</f>
        <v>-450991.86000000004</v>
      </c>
      <c r="D10" s="142">
        <f t="shared" si="0"/>
        <v>4499286.07</v>
      </c>
      <c r="E10" s="142">
        <f t="shared" si="0"/>
        <v>2973537.68</v>
      </c>
      <c r="F10" s="142">
        <f t="shared" si="0"/>
        <v>1525748.3900000001</v>
      </c>
      <c r="G10" s="142">
        <f t="shared" si="0"/>
        <v>0</v>
      </c>
      <c r="H10" s="142">
        <f>H11+H39</f>
        <v>3678899.1927200006</v>
      </c>
      <c r="I10" s="142">
        <f t="shared" ref="I10:O10" si="1">I11+I39</f>
        <v>2365891.2879900001</v>
      </c>
      <c r="J10" s="142">
        <f t="shared" si="1"/>
        <v>1313007.9047300001</v>
      </c>
      <c r="K10" s="142">
        <f t="shared" si="1"/>
        <v>0</v>
      </c>
      <c r="L10" s="142">
        <f t="shared" si="1"/>
        <v>3856559.1799999992</v>
      </c>
      <c r="M10" s="142">
        <f t="shared" si="1"/>
        <v>2291196.5099999998</v>
      </c>
      <c r="N10" s="142">
        <f t="shared" si="1"/>
        <v>0</v>
      </c>
      <c r="O10" s="142">
        <f t="shared" si="1"/>
        <v>257371.28000000003</v>
      </c>
      <c r="P10" s="143"/>
    </row>
    <row r="11" spans="1:18" s="24" customFormat="1" ht="15.75" thickBot="1">
      <c r="A11" s="150" t="s">
        <v>71</v>
      </c>
      <c r="B11" s="151">
        <f>SUM(B12:B38)</f>
        <v>63.212909999999994</v>
      </c>
      <c r="C11" s="151">
        <f t="shared" ref="C11:G11" si="2">SUM(C12:C38)</f>
        <v>2724.9900000000002</v>
      </c>
      <c r="D11" s="151">
        <f t="shared" si="2"/>
        <v>484713.61</v>
      </c>
      <c r="E11" s="151">
        <f t="shared" si="2"/>
        <v>258155.30999999997</v>
      </c>
      <c r="F11" s="151">
        <f t="shared" si="2"/>
        <v>226558.30000000005</v>
      </c>
      <c r="G11" s="151">
        <f t="shared" si="2"/>
        <v>0</v>
      </c>
      <c r="H11" s="151">
        <f>SUM(H12:H38)</f>
        <v>491461.39272000012</v>
      </c>
      <c r="I11" s="151">
        <f t="shared" ref="I11:O11" si="3">SUM(I12:I38)</f>
        <v>257561.28798999998</v>
      </c>
      <c r="J11" s="151">
        <f t="shared" si="3"/>
        <v>233900.10473000002</v>
      </c>
      <c r="K11" s="151">
        <f t="shared" si="3"/>
        <v>0</v>
      </c>
      <c r="L11" s="151">
        <f t="shared" si="3"/>
        <v>469662.36</v>
      </c>
      <c r="M11" s="151">
        <f t="shared" si="3"/>
        <v>247281.82</v>
      </c>
      <c r="N11" s="151">
        <f t="shared" si="3"/>
        <v>0</v>
      </c>
      <c r="O11" s="151">
        <f t="shared" si="3"/>
        <v>-14.33</v>
      </c>
      <c r="P11" s="152"/>
    </row>
    <row r="12" spans="1:18" s="9" customFormat="1" ht="45" outlineLevel="1">
      <c r="A12" s="144" t="s">
        <v>20</v>
      </c>
      <c r="B12" s="145">
        <v>2.15</v>
      </c>
      <c r="C12" s="146">
        <v>0</v>
      </c>
      <c r="D12" s="146">
        <f t="shared" ref="D12:D61" si="4">E12+F12+G12</f>
        <v>48275.21</v>
      </c>
      <c r="E12" s="147">
        <v>25991.67</v>
      </c>
      <c r="F12" s="147">
        <v>22283.54</v>
      </c>
      <c r="G12" s="146"/>
      <c r="H12" s="146">
        <f t="shared" ref="H12:H38" si="5">I12+J12+K12</f>
        <v>44005.18</v>
      </c>
      <c r="I12" s="146">
        <v>23502.39</v>
      </c>
      <c r="J12" s="146">
        <v>20502.79</v>
      </c>
      <c r="K12" s="146"/>
      <c r="L12" s="148">
        <v>44354.01</v>
      </c>
      <c r="M12" s="146">
        <v>23688.69</v>
      </c>
      <c r="N12" s="146"/>
      <c r="O12" s="146">
        <v>0</v>
      </c>
      <c r="P12" s="149">
        <v>1</v>
      </c>
    </row>
    <row r="13" spans="1:18" s="9" customFormat="1" ht="30" outlineLevel="1">
      <c r="A13" s="130" t="s">
        <v>21</v>
      </c>
      <c r="B13" s="10">
        <v>1.3149999999999999</v>
      </c>
      <c r="C13" s="11">
        <v>43.7</v>
      </c>
      <c r="D13" s="11">
        <f t="shared" si="4"/>
        <v>43.7</v>
      </c>
      <c r="E13" s="12"/>
      <c r="F13" s="12">
        <v>43.7</v>
      </c>
      <c r="G13" s="11"/>
      <c r="H13" s="11">
        <f t="shared" si="5"/>
        <v>43.7</v>
      </c>
      <c r="I13" s="11"/>
      <c r="J13" s="11">
        <v>43.7</v>
      </c>
      <c r="K13" s="11"/>
      <c r="L13" s="11"/>
      <c r="M13" s="14"/>
      <c r="N13" s="11"/>
      <c r="O13" s="11">
        <v>0</v>
      </c>
      <c r="P13" s="131">
        <v>1</v>
      </c>
    </row>
    <row r="14" spans="1:18" s="9" customFormat="1" ht="30" outlineLevel="1">
      <c r="A14" s="132" t="s">
        <v>22</v>
      </c>
      <c r="B14" s="15">
        <v>2.4300000000000002</v>
      </c>
      <c r="C14" s="11"/>
      <c r="D14" s="11">
        <f t="shared" si="4"/>
        <v>69551.75</v>
      </c>
      <c r="E14" s="12">
        <v>37097.74</v>
      </c>
      <c r="F14" s="12">
        <v>32454.01</v>
      </c>
      <c r="G14" s="11"/>
      <c r="H14" s="11">
        <f t="shared" si="5"/>
        <v>68207.5</v>
      </c>
      <c r="I14" s="11">
        <v>35754.29</v>
      </c>
      <c r="J14" s="11">
        <v>32453.21</v>
      </c>
      <c r="K14" s="11"/>
      <c r="L14" s="11">
        <v>68380.42</v>
      </c>
      <c r="M14" s="11">
        <v>35754.29</v>
      </c>
      <c r="N14" s="11"/>
      <c r="O14" s="11">
        <v>0</v>
      </c>
      <c r="P14" s="131">
        <v>1</v>
      </c>
    </row>
    <row r="15" spans="1:18" s="9" customFormat="1" ht="45" outlineLevel="1">
      <c r="A15" s="130" t="s">
        <v>23</v>
      </c>
      <c r="B15" s="10">
        <v>7.2569999999999997</v>
      </c>
      <c r="C15" s="11"/>
      <c r="D15" s="11">
        <f t="shared" si="4"/>
        <v>84849.87</v>
      </c>
      <c r="E15" s="12">
        <v>45603.199999999997</v>
      </c>
      <c r="F15" s="12">
        <v>39246.67</v>
      </c>
      <c r="G15" s="11"/>
      <c r="H15" s="11">
        <f t="shared" si="5"/>
        <v>84235.199999999997</v>
      </c>
      <c r="I15" s="11">
        <v>44988.53</v>
      </c>
      <c r="J15" s="11">
        <v>39246.67</v>
      </c>
      <c r="K15" s="11"/>
      <c r="L15" s="13">
        <v>84235.199999999997</v>
      </c>
      <c r="M15" s="11">
        <v>44988.53</v>
      </c>
      <c r="N15" s="11"/>
      <c r="O15" s="11">
        <v>0</v>
      </c>
      <c r="P15" s="131">
        <v>1</v>
      </c>
    </row>
    <row r="16" spans="1:18" s="9" customFormat="1" ht="60" outlineLevel="1">
      <c r="A16" s="132" t="s">
        <v>24</v>
      </c>
      <c r="B16" s="10">
        <v>1.496</v>
      </c>
      <c r="C16" s="11">
        <v>45.57</v>
      </c>
      <c r="D16" s="11">
        <f t="shared" si="4"/>
        <v>45.57</v>
      </c>
      <c r="E16" s="12"/>
      <c r="F16" s="12">
        <v>45.57</v>
      </c>
      <c r="G16" s="11"/>
      <c r="H16" s="11">
        <f t="shared" si="5"/>
        <v>45.57</v>
      </c>
      <c r="I16" s="11"/>
      <c r="J16" s="11">
        <v>45.57</v>
      </c>
      <c r="K16" s="11"/>
      <c r="L16" s="11">
        <v>0</v>
      </c>
      <c r="M16" s="14"/>
      <c r="N16" s="11"/>
      <c r="O16" s="11">
        <v>0</v>
      </c>
      <c r="P16" s="131">
        <v>1</v>
      </c>
      <c r="Q16" s="16"/>
      <c r="R16" s="17"/>
    </row>
    <row r="17" spans="1:18" s="9" customFormat="1" ht="45" outlineLevel="1">
      <c r="A17" s="130" t="s">
        <v>25</v>
      </c>
      <c r="B17" s="10">
        <v>1.579</v>
      </c>
      <c r="C17" s="11"/>
      <c r="D17" s="11">
        <f t="shared" si="4"/>
        <v>34210.61</v>
      </c>
      <c r="E17" s="12">
        <v>19042.73</v>
      </c>
      <c r="F17" s="12">
        <v>15167.88</v>
      </c>
      <c r="G17" s="11"/>
      <c r="H17" s="11">
        <f t="shared" si="5"/>
        <v>32554.839999999997</v>
      </c>
      <c r="I17" s="11">
        <v>17386.96</v>
      </c>
      <c r="J17" s="11">
        <v>15167.88</v>
      </c>
      <c r="K17" s="11"/>
      <c r="L17" s="13">
        <v>32540.52</v>
      </c>
      <c r="M17" s="11">
        <v>17379.310000000001</v>
      </c>
      <c r="N17" s="11"/>
      <c r="O17" s="11">
        <v>-14.33</v>
      </c>
      <c r="P17" s="131">
        <v>1</v>
      </c>
    </row>
    <row r="18" spans="1:18" s="9" customFormat="1" ht="74.25" outlineLevel="1">
      <c r="A18" s="130" t="s">
        <v>26</v>
      </c>
      <c r="B18" s="10">
        <v>1.208</v>
      </c>
      <c r="C18" s="11">
        <v>56.71</v>
      </c>
      <c r="D18" s="11">
        <f t="shared" si="4"/>
        <v>56.71</v>
      </c>
      <c r="E18" s="12"/>
      <c r="F18" s="12">
        <v>56.71</v>
      </c>
      <c r="G18" s="11"/>
      <c r="H18" s="11">
        <f t="shared" si="5"/>
        <v>56.71</v>
      </c>
      <c r="I18" s="11"/>
      <c r="J18" s="11">
        <v>56.71</v>
      </c>
      <c r="K18" s="11"/>
      <c r="L18" s="11"/>
      <c r="M18" s="14"/>
      <c r="N18" s="11"/>
      <c r="O18" s="11">
        <v>0</v>
      </c>
      <c r="P18" s="131">
        <v>1</v>
      </c>
    </row>
    <row r="19" spans="1:18" s="9" customFormat="1" ht="45" outlineLevel="1">
      <c r="A19" s="130" t="s">
        <v>27</v>
      </c>
      <c r="B19" s="10">
        <v>0.375</v>
      </c>
      <c r="C19" s="11">
        <v>17.57</v>
      </c>
      <c r="D19" s="11">
        <f t="shared" si="4"/>
        <v>17.57</v>
      </c>
      <c r="E19" s="12"/>
      <c r="F19" s="12">
        <v>17.57</v>
      </c>
      <c r="G19" s="11"/>
      <c r="H19" s="11">
        <f t="shared" si="5"/>
        <v>17.57</v>
      </c>
      <c r="I19" s="11"/>
      <c r="J19" s="11">
        <v>17.57</v>
      </c>
      <c r="K19" s="11"/>
      <c r="L19" s="11"/>
      <c r="M19" s="14"/>
      <c r="N19" s="11"/>
      <c r="O19" s="11">
        <v>0</v>
      </c>
      <c r="P19" s="131">
        <v>1</v>
      </c>
    </row>
    <row r="20" spans="1:18" s="9" customFormat="1" ht="45" outlineLevel="1">
      <c r="A20" s="132" t="s">
        <v>28</v>
      </c>
      <c r="B20" s="10">
        <v>2.2000000000000002</v>
      </c>
      <c r="C20" s="11">
        <v>72.67</v>
      </c>
      <c r="D20" s="11">
        <f t="shared" si="4"/>
        <v>72.67</v>
      </c>
      <c r="E20" s="12"/>
      <c r="F20" s="12">
        <v>72.67</v>
      </c>
      <c r="G20" s="11"/>
      <c r="H20" s="11">
        <f t="shared" si="5"/>
        <v>72.67</v>
      </c>
      <c r="I20" s="11"/>
      <c r="J20" s="11">
        <v>72.67</v>
      </c>
      <c r="K20" s="11"/>
      <c r="L20" s="11"/>
      <c r="M20" s="14"/>
      <c r="N20" s="11"/>
      <c r="O20" s="11">
        <v>0</v>
      </c>
      <c r="P20" s="131">
        <v>1</v>
      </c>
      <c r="Q20" s="16"/>
      <c r="R20" s="17"/>
    </row>
    <row r="21" spans="1:18" s="9" customFormat="1" ht="45" outlineLevel="1">
      <c r="A21" s="130" t="s">
        <v>29</v>
      </c>
      <c r="B21" s="10">
        <v>5.9889999999999999</v>
      </c>
      <c r="C21" s="11">
        <v>1173.69</v>
      </c>
      <c r="D21" s="11">
        <f t="shared" si="4"/>
        <v>171475.78999999998</v>
      </c>
      <c r="E21" s="12">
        <v>92501.26</v>
      </c>
      <c r="F21" s="12">
        <v>78974.53</v>
      </c>
      <c r="G21" s="11"/>
      <c r="H21" s="11">
        <f t="shared" si="5"/>
        <v>168157.77000000002</v>
      </c>
      <c r="I21" s="11">
        <v>89183.24</v>
      </c>
      <c r="J21" s="11">
        <v>78974.53</v>
      </c>
      <c r="K21" s="11"/>
      <c r="L21" s="13">
        <v>166984.07</v>
      </c>
      <c r="M21" s="11">
        <v>89183.24</v>
      </c>
      <c r="N21" s="11"/>
      <c r="O21" s="11">
        <v>0</v>
      </c>
      <c r="P21" s="131">
        <v>1</v>
      </c>
    </row>
    <row r="22" spans="1:18" s="9" customFormat="1" ht="45" outlineLevel="1">
      <c r="A22" s="130" t="s">
        <v>30</v>
      </c>
      <c r="B22" s="18">
        <v>4.8309100000000003</v>
      </c>
      <c r="C22" s="11">
        <v>290.02999999999997</v>
      </c>
      <c r="D22" s="11">
        <f t="shared" si="4"/>
        <v>69865.11</v>
      </c>
      <c r="E22" s="12">
        <v>37918.71</v>
      </c>
      <c r="F22" s="12">
        <v>31946.400000000001</v>
      </c>
      <c r="G22" s="11"/>
      <c r="H22" s="11">
        <f t="shared" si="5"/>
        <v>68234.16</v>
      </c>
      <c r="I22" s="11">
        <v>36287.760000000002</v>
      </c>
      <c r="J22" s="11">
        <v>31946.400000000001</v>
      </c>
      <c r="K22" s="11"/>
      <c r="L22" s="13">
        <v>67944.14</v>
      </c>
      <c r="M22" s="11">
        <v>36287.760000000002</v>
      </c>
      <c r="N22" s="11"/>
      <c r="O22" s="11">
        <v>0</v>
      </c>
      <c r="P22" s="131">
        <v>1</v>
      </c>
    </row>
    <row r="23" spans="1:18" s="9" customFormat="1" ht="45" outlineLevel="1">
      <c r="A23" s="130" t="s">
        <v>31</v>
      </c>
      <c r="B23" s="10">
        <v>1.042</v>
      </c>
      <c r="C23" s="11">
        <v>45.75</v>
      </c>
      <c r="D23" s="11">
        <f t="shared" si="4"/>
        <v>45.75</v>
      </c>
      <c r="E23" s="12"/>
      <c r="F23" s="12">
        <v>45.75</v>
      </c>
      <c r="G23" s="11"/>
      <c r="H23" s="11">
        <f t="shared" si="5"/>
        <v>45.75</v>
      </c>
      <c r="I23" s="11"/>
      <c r="J23" s="11">
        <v>45.75</v>
      </c>
      <c r="K23" s="11"/>
      <c r="L23" s="11"/>
      <c r="M23" s="14"/>
      <c r="N23" s="11"/>
      <c r="O23" s="11">
        <v>0</v>
      </c>
      <c r="P23" s="131">
        <v>1</v>
      </c>
    </row>
    <row r="24" spans="1:18" s="9" customFormat="1" ht="60" outlineLevel="1">
      <c r="A24" s="130" t="s">
        <v>32</v>
      </c>
      <c r="B24" s="10">
        <v>0.73499999999999999</v>
      </c>
      <c r="C24" s="11">
        <v>34.6</v>
      </c>
      <c r="D24" s="11">
        <f t="shared" si="4"/>
        <v>34.6</v>
      </c>
      <c r="E24" s="12"/>
      <c r="F24" s="12">
        <v>34.6</v>
      </c>
      <c r="G24" s="11"/>
      <c r="H24" s="11">
        <f t="shared" si="5"/>
        <v>34.6</v>
      </c>
      <c r="I24" s="11"/>
      <c r="J24" s="11">
        <v>34.6</v>
      </c>
      <c r="K24" s="11"/>
      <c r="L24" s="11"/>
      <c r="M24" s="14"/>
      <c r="N24" s="11"/>
      <c r="O24" s="11">
        <v>0</v>
      </c>
      <c r="P24" s="131">
        <v>1</v>
      </c>
    </row>
    <row r="25" spans="1:18" s="9" customFormat="1" ht="60" outlineLevel="1">
      <c r="A25" s="130" t="s">
        <v>33</v>
      </c>
      <c r="B25" s="10">
        <v>2.1</v>
      </c>
      <c r="C25" s="11">
        <v>69.41</v>
      </c>
      <c r="D25" s="11">
        <f t="shared" si="4"/>
        <v>69.41</v>
      </c>
      <c r="E25" s="12"/>
      <c r="F25" s="12">
        <v>69.41</v>
      </c>
      <c r="G25" s="11"/>
      <c r="H25" s="11">
        <f t="shared" si="5"/>
        <v>69.41</v>
      </c>
      <c r="I25" s="11"/>
      <c r="J25" s="11">
        <v>69.41</v>
      </c>
      <c r="K25" s="11"/>
      <c r="L25" s="11"/>
      <c r="M25" s="14"/>
      <c r="N25" s="11"/>
      <c r="O25" s="11">
        <v>0</v>
      </c>
      <c r="P25" s="131">
        <v>1</v>
      </c>
    </row>
    <row r="26" spans="1:18" s="9" customFormat="1" ht="45" outlineLevel="1">
      <c r="A26" s="130" t="s">
        <v>34</v>
      </c>
      <c r="B26" s="10">
        <v>4.04</v>
      </c>
      <c r="C26" s="11">
        <v>119.33</v>
      </c>
      <c r="D26" s="11">
        <f t="shared" si="4"/>
        <v>119.33</v>
      </c>
      <c r="E26" s="12"/>
      <c r="F26" s="12">
        <v>119.33</v>
      </c>
      <c r="G26" s="11"/>
      <c r="H26" s="11">
        <f t="shared" si="5"/>
        <v>119.33</v>
      </c>
      <c r="I26" s="11"/>
      <c r="J26" s="11">
        <v>119.33</v>
      </c>
      <c r="K26" s="11"/>
      <c r="L26" s="11"/>
      <c r="M26" s="14"/>
      <c r="N26" s="11"/>
      <c r="O26" s="11">
        <v>0</v>
      </c>
      <c r="P26" s="131">
        <v>1</v>
      </c>
    </row>
    <row r="27" spans="1:18" s="9" customFormat="1" ht="30" outlineLevel="1">
      <c r="A27" s="132" t="s">
        <v>35</v>
      </c>
      <c r="B27" s="10">
        <v>4.6829999999999998</v>
      </c>
      <c r="C27" s="11">
        <v>137.77000000000001</v>
      </c>
      <c r="D27" s="11">
        <f t="shared" si="4"/>
        <v>137.77000000000001</v>
      </c>
      <c r="E27" s="12"/>
      <c r="F27" s="12">
        <v>137.77000000000001</v>
      </c>
      <c r="G27" s="11"/>
      <c r="H27" s="11">
        <f t="shared" si="5"/>
        <v>137.77000000000001</v>
      </c>
      <c r="I27" s="11"/>
      <c r="J27" s="11">
        <v>137.77000000000001</v>
      </c>
      <c r="K27" s="11"/>
      <c r="L27" s="11"/>
      <c r="M27" s="14"/>
      <c r="N27" s="11"/>
      <c r="O27" s="11"/>
      <c r="P27" s="131">
        <v>1</v>
      </c>
      <c r="Q27" s="16"/>
      <c r="R27" s="19"/>
    </row>
    <row r="28" spans="1:18" s="9" customFormat="1" ht="45" outlineLevel="1">
      <c r="A28" s="130" t="s">
        <v>36</v>
      </c>
      <c r="B28" s="10">
        <v>5.7869999999999999</v>
      </c>
      <c r="C28" s="11">
        <v>169.34</v>
      </c>
      <c r="D28" s="11">
        <f t="shared" si="4"/>
        <v>169.34</v>
      </c>
      <c r="E28" s="12"/>
      <c r="F28" s="12">
        <v>169.34</v>
      </c>
      <c r="G28" s="11"/>
      <c r="H28" s="11">
        <f t="shared" si="5"/>
        <v>169.34</v>
      </c>
      <c r="I28" s="11"/>
      <c r="J28" s="11">
        <v>169.34</v>
      </c>
      <c r="K28" s="11"/>
      <c r="L28" s="11"/>
      <c r="M28" s="14"/>
      <c r="N28" s="11"/>
      <c r="O28" s="11">
        <v>0</v>
      </c>
      <c r="P28" s="131">
        <v>1</v>
      </c>
    </row>
    <row r="29" spans="1:18" s="9" customFormat="1" ht="45" outlineLevel="1">
      <c r="A29" s="130" t="s">
        <v>37</v>
      </c>
      <c r="B29" s="10">
        <v>0.48699999999999999</v>
      </c>
      <c r="C29" s="11">
        <v>22.61</v>
      </c>
      <c r="D29" s="11">
        <f t="shared" si="4"/>
        <v>22.61</v>
      </c>
      <c r="E29" s="12"/>
      <c r="F29" s="12">
        <v>22.61</v>
      </c>
      <c r="G29" s="11"/>
      <c r="H29" s="11">
        <f t="shared" si="5"/>
        <v>22.61</v>
      </c>
      <c r="I29" s="11"/>
      <c r="J29" s="11">
        <v>22.61</v>
      </c>
      <c r="K29" s="11"/>
      <c r="L29" s="11"/>
      <c r="M29" s="14"/>
      <c r="N29" s="11"/>
      <c r="O29" s="11">
        <v>0</v>
      </c>
      <c r="P29" s="131">
        <v>1</v>
      </c>
    </row>
    <row r="30" spans="1:18" s="9" customFormat="1" ht="60" outlineLevel="1">
      <c r="A30" s="132" t="s">
        <v>38</v>
      </c>
      <c r="B30" s="10">
        <v>1.58</v>
      </c>
      <c r="C30" s="11">
        <v>51.64</v>
      </c>
      <c r="D30" s="11">
        <f t="shared" si="4"/>
        <v>51.64</v>
      </c>
      <c r="E30" s="12"/>
      <c r="F30" s="12">
        <v>51.64</v>
      </c>
      <c r="G30" s="11"/>
      <c r="H30" s="11">
        <f t="shared" si="5"/>
        <v>51.64</v>
      </c>
      <c r="I30" s="11"/>
      <c r="J30" s="11">
        <v>51.64</v>
      </c>
      <c r="K30" s="11"/>
      <c r="L30" s="11"/>
      <c r="M30" s="14"/>
      <c r="N30" s="11"/>
      <c r="O30" s="11">
        <v>0</v>
      </c>
      <c r="P30" s="131">
        <v>1</v>
      </c>
      <c r="Q30" s="16"/>
      <c r="R30" s="17"/>
    </row>
    <row r="31" spans="1:18" s="9" customFormat="1" ht="75" outlineLevel="1">
      <c r="A31" s="130" t="s">
        <v>39</v>
      </c>
      <c r="B31" s="10">
        <v>0.79</v>
      </c>
      <c r="C31" s="11">
        <v>36.56</v>
      </c>
      <c r="D31" s="11">
        <f t="shared" si="4"/>
        <v>36.56</v>
      </c>
      <c r="E31" s="12"/>
      <c r="F31" s="12">
        <v>36.56</v>
      </c>
      <c r="G31" s="11"/>
      <c r="H31" s="11">
        <f t="shared" si="5"/>
        <v>36.56</v>
      </c>
      <c r="I31" s="11"/>
      <c r="J31" s="11">
        <v>36.56</v>
      </c>
      <c r="K31" s="11"/>
      <c r="L31" s="11"/>
      <c r="M31" s="14"/>
      <c r="N31" s="11"/>
      <c r="O31" s="11">
        <v>0</v>
      </c>
      <c r="P31" s="131">
        <v>1</v>
      </c>
    </row>
    <row r="32" spans="1:18" s="9" customFormat="1" ht="45" outlineLevel="1">
      <c r="A32" s="130" t="s">
        <v>40</v>
      </c>
      <c r="B32" s="10">
        <v>0.85699999999999998</v>
      </c>
      <c r="C32" s="11">
        <v>25.52</v>
      </c>
      <c r="D32" s="11">
        <f t="shared" si="4"/>
        <v>25.52</v>
      </c>
      <c r="E32" s="12"/>
      <c r="F32" s="12">
        <v>25.52</v>
      </c>
      <c r="G32" s="11"/>
      <c r="H32" s="11">
        <f t="shared" si="5"/>
        <v>25.52</v>
      </c>
      <c r="I32" s="11"/>
      <c r="J32" s="11">
        <v>25.52</v>
      </c>
      <c r="K32" s="11"/>
      <c r="L32" s="11"/>
      <c r="M32" s="14"/>
      <c r="N32" s="11"/>
      <c r="O32" s="11">
        <v>0</v>
      </c>
      <c r="P32" s="131">
        <v>1</v>
      </c>
    </row>
    <row r="33" spans="1:18" s="9" customFormat="1" ht="60" outlineLevel="1">
      <c r="A33" s="132" t="s">
        <v>41</v>
      </c>
      <c r="B33" s="10">
        <v>4.3760000000000003</v>
      </c>
      <c r="C33" s="11">
        <v>133.38999999999999</v>
      </c>
      <c r="D33" s="11">
        <f>E33+F33+G33</f>
        <v>5357.39</v>
      </c>
      <c r="E33" s="12"/>
      <c r="F33" s="12">
        <v>5357.39</v>
      </c>
      <c r="G33" s="11"/>
      <c r="H33" s="11">
        <f t="shared" si="5"/>
        <v>5357.39</v>
      </c>
      <c r="I33" s="11"/>
      <c r="J33" s="11">
        <v>5357.39</v>
      </c>
      <c r="K33" s="11"/>
      <c r="L33" s="11">
        <v>5224</v>
      </c>
      <c r="M33" s="14"/>
      <c r="N33" s="11"/>
      <c r="O33" s="11"/>
      <c r="P33" s="131">
        <v>1</v>
      </c>
      <c r="Q33" s="16"/>
      <c r="R33" s="17"/>
    </row>
    <row r="34" spans="1:18" s="9" customFormat="1" ht="30" outlineLevel="1">
      <c r="A34" s="130" t="s">
        <v>42</v>
      </c>
      <c r="B34" s="10">
        <v>0.97599999999999998</v>
      </c>
      <c r="C34" s="11">
        <v>31.01</v>
      </c>
      <c r="D34" s="11">
        <f t="shared" si="4"/>
        <v>31.01</v>
      </c>
      <c r="E34" s="12"/>
      <c r="F34" s="12">
        <v>31.01</v>
      </c>
      <c r="G34" s="11"/>
      <c r="H34" s="11">
        <f t="shared" si="5"/>
        <v>31.01</v>
      </c>
      <c r="I34" s="11"/>
      <c r="J34" s="11">
        <v>31.01</v>
      </c>
      <c r="K34" s="11"/>
      <c r="L34" s="11"/>
      <c r="M34" s="14"/>
      <c r="N34" s="11"/>
      <c r="O34" s="11">
        <v>0</v>
      </c>
      <c r="P34" s="131">
        <v>1</v>
      </c>
    </row>
    <row r="35" spans="1:18" s="9" customFormat="1" ht="60" outlineLevel="1">
      <c r="A35" s="130" t="s">
        <v>43</v>
      </c>
      <c r="B35" s="10">
        <v>0.68799999999999994</v>
      </c>
      <c r="C35" s="11">
        <v>29.92</v>
      </c>
      <c r="D35" s="11">
        <f t="shared" si="4"/>
        <v>29.92</v>
      </c>
      <c r="E35" s="12"/>
      <c r="F35" s="12">
        <v>29.92</v>
      </c>
      <c r="G35" s="11"/>
      <c r="H35" s="11">
        <f t="shared" si="5"/>
        <v>29.92</v>
      </c>
      <c r="I35" s="11"/>
      <c r="J35" s="11">
        <v>29.92</v>
      </c>
      <c r="K35" s="11"/>
      <c r="L35" s="11"/>
      <c r="M35" s="14"/>
      <c r="N35" s="11"/>
      <c r="O35" s="11">
        <v>0</v>
      </c>
      <c r="P35" s="131">
        <v>1</v>
      </c>
    </row>
    <row r="36" spans="1:18" s="9" customFormat="1" ht="60" outlineLevel="1">
      <c r="A36" s="130" t="s">
        <v>44</v>
      </c>
      <c r="B36" s="10">
        <v>0.89700000000000002</v>
      </c>
      <c r="C36" s="11">
        <v>38.159999999999997</v>
      </c>
      <c r="D36" s="11">
        <f t="shared" si="4"/>
        <v>38.159999999999997</v>
      </c>
      <c r="E36" s="12"/>
      <c r="F36" s="12">
        <v>38.159999999999997</v>
      </c>
      <c r="G36" s="11"/>
      <c r="H36" s="11">
        <f t="shared" si="5"/>
        <v>38.159999999999997</v>
      </c>
      <c r="I36" s="11"/>
      <c r="J36" s="11">
        <v>38.159999999999997</v>
      </c>
      <c r="K36" s="11"/>
      <c r="L36" s="11"/>
      <c r="M36" s="14"/>
      <c r="N36" s="11"/>
      <c r="O36" s="11"/>
      <c r="P36" s="131">
        <v>1</v>
      </c>
    </row>
    <row r="37" spans="1:18" s="9" customFormat="1" ht="45" outlineLevel="1">
      <c r="A37" s="130" t="s">
        <v>72</v>
      </c>
      <c r="B37" s="10">
        <v>0.83499999999999996</v>
      </c>
      <c r="C37" s="11"/>
      <c r="D37" s="11"/>
      <c r="E37" s="12"/>
      <c r="F37" s="12"/>
      <c r="G37" s="11"/>
      <c r="H37" s="25">
        <f t="shared" si="5"/>
        <v>19581.472719999998</v>
      </c>
      <c r="I37" s="26">
        <v>10458.117990000001</v>
      </c>
      <c r="J37" s="25">
        <v>9123.3547299999991</v>
      </c>
      <c r="K37" s="11"/>
      <c r="L37" s="11"/>
      <c r="M37" s="14"/>
      <c r="N37" s="11"/>
      <c r="O37" s="11"/>
      <c r="P37" s="131">
        <v>1</v>
      </c>
    </row>
    <row r="38" spans="1:18" s="9" customFormat="1" ht="45.75" outlineLevel="1" thickBot="1">
      <c r="A38" s="153" t="s">
        <v>45</v>
      </c>
      <c r="B38" s="154">
        <v>2.5099999999999998</v>
      </c>
      <c r="C38" s="155">
        <v>80.040000000000006</v>
      </c>
      <c r="D38" s="155">
        <f t="shared" si="4"/>
        <v>80.040000000000006</v>
      </c>
      <c r="E38" s="156"/>
      <c r="F38" s="156">
        <v>80.040000000000006</v>
      </c>
      <c r="G38" s="155"/>
      <c r="H38" s="155">
        <f t="shared" si="5"/>
        <v>80.040000000000006</v>
      </c>
      <c r="I38" s="155"/>
      <c r="J38" s="155">
        <v>80.040000000000006</v>
      </c>
      <c r="K38" s="155"/>
      <c r="L38" s="155"/>
      <c r="M38" s="157"/>
      <c r="N38" s="155"/>
      <c r="O38" s="155">
        <v>0</v>
      </c>
      <c r="P38" s="158">
        <v>1</v>
      </c>
    </row>
    <row r="39" spans="1:18" s="24" customFormat="1" ht="15.75" thickBot="1">
      <c r="A39" s="150" t="s">
        <v>70</v>
      </c>
      <c r="B39" s="151">
        <f t="shared" ref="B39:O39" si="6">SUM(B40:B61)</f>
        <v>110.27833000000001</v>
      </c>
      <c r="C39" s="151">
        <f t="shared" si="6"/>
        <v>-453716.85000000003</v>
      </c>
      <c r="D39" s="151">
        <f t="shared" si="6"/>
        <v>4014572.4600000004</v>
      </c>
      <c r="E39" s="151">
        <f t="shared" si="6"/>
        <v>2715382.37</v>
      </c>
      <c r="F39" s="151">
        <f t="shared" si="6"/>
        <v>1299190.0900000001</v>
      </c>
      <c r="G39" s="151">
        <f t="shared" si="6"/>
        <v>0</v>
      </c>
      <c r="H39" s="151">
        <f t="shared" si="6"/>
        <v>3187437.8000000003</v>
      </c>
      <c r="I39" s="151">
        <f t="shared" si="6"/>
        <v>2108330</v>
      </c>
      <c r="J39" s="151">
        <f t="shared" si="6"/>
        <v>1079107.8</v>
      </c>
      <c r="K39" s="151">
        <f t="shared" si="6"/>
        <v>0</v>
      </c>
      <c r="L39" s="151">
        <f t="shared" si="6"/>
        <v>3386896.8199999994</v>
      </c>
      <c r="M39" s="151">
        <f t="shared" si="6"/>
        <v>2043914.69</v>
      </c>
      <c r="N39" s="151">
        <f t="shared" si="6"/>
        <v>0</v>
      </c>
      <c r="O39" s="151">
        <f t="shared" si="6"/>
        <v>257385.61000000002</v>
      </c>
      <c r="P39" s="152"/>
    </row>
    <row r="40" spans="1:18" s="9" customFormat="1" outlineLevel="1">
      <c r="A40" s="144" t="s">
        <v>46</v>
      </c>
      <c r="B40" s="145"/>
      <c r="C40" s="146"/>
      <c r="D40" s="146">
        <f t="shared" si="4"/>
        <v>9501.4599999999991</v>
      </c>
      <c r="E40" s="147"/>
      <c r="F40" s="147">
        <v>9501.4599999999991</v>
      </c>
      <c r="G40" s="146"/>
      <c r="H40" s="146">
        <f t="shared" ref="H40:H45" si="7">I40+J40+K40</f>
        <v>9501.4599999999991</v>
      </c>
      <c r="I40" s="146"/>
      <c r="J40" s="146">
        <v>9501.4599999999991</v>
      </c>
      <c r="K40" s="146"/>
      <c r="L40" s="148">
        <v>9597.4599999999991</v>
      </c>
      <c r="M40" s="146"/>
      <c r="N40" s="146"/>
      <c r="O40" s="146">
        <v>96</v>
      </c>
      <c r="P40" s="149">
        <v>0</v>
      </c>
    </row>
    <row r="41" spans="1:18" s="9" customFormat="1" ht="30" outlineLevel="1">
      <c r="A41" s="130" t="s">
        <v>47</v>
      </c>
      <c r="B41" s="10">
        <v>0.02</v>
      </c>
      <c r="C41" s="11">
        <v>15.94</v>
      </c>
      <c r="D41" s="11">
        <f t="shared" si="4"/>
        <v>15.94</v>
      </c>
      <c r="E41" s="12"/>
      <c r="F41" s="12">
        <v>15.94</v>
      </c>
      <c r="G41" s="11"/>
      <c r="H41" s="11">
        <f t="shared" si="7"/>
        <v>15.94</v>
      </c>
      <c r="I41" s="11"/>
      <c r="J41" s="11">
        <v>15.94</v>
      </c>
      <c r="K41" s="11"/>
      <c r="L41" s="11"/>
      <c r="M41" s="14"/>
      <c r="N41" s="11"/>
      <c r="O41" s="11">
        <v>0</v>
      </c>
      <c r="P41" s="131">
        <v>1</v>
      </c>
    </row>
    <row r="42" spans="1:18" s="9" customFormat="1" ht="60" outlineLevel="1">
      <c r="A42" s="130" t="s">
        <v>48</v>
      </c>
      <c r="B42" s="10">
        <v>1.252</v>
      </c>
      <c r="C42" s="11"/>
      <c r="D42" s="11">
        <f t="shared" si="4"/>
        <v>27537.21</v>
      </c>
      <c r="E42" s="12"/>
      <c r="F42" s="12">
        <v>27537.21</v>
      </c>
      <c r="G42" s="11"/>
      <c r="H42" s="11">
        <f t="shared" si="7"/>
        <v>27537.21</v>
      </c>
      <c r="I42" s="11"/>
      <c r="J42" s="11">
        <v>27537.21</v>
      </c>
      <c r="K42" s="11"/>
      <c r="L42" s="13">
        <v>63301.27</v>
      </c>
      <c r="M42" s="11"/>
      <c r="N42" s="11"/>
      <c r="O42" s="11">
        <v>35353.160000000003</v>
      </c>
      <c r="P42" s="131">
        <v>1</v>
      </c>
    </row>
    <row r="43" spans="1:18" s="9" customFormat="1" ht="74.25" outlineLevel="1">
      <c r="A43" s="130" t="s">
        <v>49</v>
      </c>
      <c r="B43" s="20">
        <v>8.1699999999999995E-2</v>
      </c>
      <c r="C43" s="11">
        <v>17.29</v>
      </c>
      <c r="D43" s="11">
        <f t="shared" si="4"/>
        <v>17.29</v>
      </c>
      <c r="E43" s="12"/>
      <c r="F43" s="12">
        <v>17.29</v>
      </c>
      <c r="G43" s="11"/>
      <c r="H43" s="11">
        <f t="shared" si="7"/>
        <v>17.29</v>
      </c>
      <c r="I43" s="11"/>
      <c r="J43" s="11">
        <v>17.29</v>
      </c>
      <c r="K43" s="11"/>
      <c r="L43" s="11"/>
      <c r="M43" s="14"/>
      <c r="N43" s="11"/>
      <c r="O43" s="11">
        <v>0</v>
      </c>
      <c r="P43" s="131">
        <v>1</v>
      </c>
    </row>
    <row r="44" spans="1:18" s="9" customFormat="1" ht="45" outlineLevel="1">
      <c r="A44" s="132" t="s">
        <v>50</v>
      </c>
      <c r="B44" s="10">
        <v>0.52700000000000002</v>
      </c>
      <c r="C44" s="11">
        <v>21.52</v>
      </c>
      <c r="D44" s="11">
        <f t="shared" si="4"/>
        <v>96220.74</v>
      </c>
      <c r="E44" s="12">
        <v>4006.5</v>
      </c>
      <c r="F44" s="12">
        <v>92214.24</v>
      </c>
      <c r="G44" s="11"/>
      <c r="H44" s="11">
        <f t="shared" si="7"/>
        <v>96220.74</v>
      </c>
      <c r="I44" s="11">
        <v>4006.5</v>
      </c>
      <c r="J44" s="11">
        <f>92192.72+21.52</f>
        <v>92214.24</v>
      </c>
      <c r="K44" s="11"/>
      <c r="L44" s="11">
        <v>163175.38</v>
      </c>
      <c r="M44" s="11">
        <v>4006.5</v>
      </c>
      <c r="N44" s="11"/>
      <c r="O44" s="11">
        <v>66976.160000000003</v>
      </c>
      <c r="P44" s="131">
        <v>1</v>
      </c>
    </row>
    <row r="45" spans="1:18" s="9" customFormat="1" ht="45" outlineLevel="1">
      <c r="A45" s="133" t="s">
        <v>51</v>
      </c>
      <c r="B45" s="29">
        <v>10.287000000000001</v>
      </c>
      <c r="C45" s="27">
        <f>402.97-428462.74</f>
        <v>-428059.77</v>
      </c>
      <c r="D45" s="27">
        <f t="shared" si="4"/>
        <v>1437751.21</v>
      </c>
      <c r="E45" s="28">
        <f>796514.48+416002.33+154382.02</f>
        <v>1366898.83</v>
      </c>
      <c r="F45" s="28">
        <v>70852.38</v>
      </c>
      <c r="G45" s="27"/>
      <c r="H45" s="30">
        <f t="shared" si="7"/>
        <v>1072778.6200000001</v>
      </c>
      <c r="I45" s="30">
        <v>1020962.63</v>
      </c>
      <c r="J45" s="30">
        <v>51815.99</v>
      </c>
      <c r="K45" s="27"/>
      <c r="L45" s="27">
        <v>1003470.44</v>
      </c>
      <c r="M45" s="27">
        <v>926161.14</v>
      </c>
      <c r="N45" s="27"/>
      <c r="O45" s="11">
        <v>25888.880000000001</v>
      </c>
      <c r="P45" s="131">
        <v>1</v>
      </c>
    </row>
    <row r="46" spans="1:18" s="9" customFormat="1" ht="45" outlineLevel="1">
      <c r="A46" s="130" t="s">
        <v>52</v>
      </c>
      <c r="B46" s="10">
        <v>3.782</v>
      </c>
      <c r="C46" s="11"/>
      <c r="D46" s="11">
        <f>E46+F46</f>
        <v>1074546.75</v>
      </c>
      <c r="E46" s="12">
        <v>375518.64</v>
      </c>
      <c r="F46" s="12">
        <v>699028.11</v>
      </c>
      <c r="G46" s="11"/>
      <c r="H46" s="11">
        <f t="shared" ref="H46:H61" si="8">I46+J46+K46</f>
        <v>736584.44</v>
      </c>
      <c r="I46" s="11">
        <v>237453.12</v>
      </c>
      <c r="J46" s="11">
        <v>499131.32</v>
      </c>
      <c r="K46" s="11"/>
      <c r="L46" s="13">
        <v>750953.3</v>
      </c>
      <c r="M46" s="11">
        <v>241542.39</v>
      </c>
      <c r="N46" s="11"/>
      <c r="O46" s="11">
        <v>14368.87</v>
      </c>
      <c r="P46" s="131">
        <v>1</v>
      </c>
    </row>
    <row r="47" spans="1:18" s="9" customFormat="1" ht="45" outlineLevel="1">
      <c r="A47" s="130" t="s">
        <v>53</v>
      </c>
      <c r="B47" s="10">
        <v>0.377</v>
      </c>
      <c r="C47" s="11"/>
      <c r="D47" s="11">
        <f t="shared" si="4"/>
        <v>73148.98</v>
      </c>
      <c r="E47" s="12"/>
      <c r="F47" s="12">
        <v>73148.98</v>
      </c>
      <c r="G47" s="11"/>
      <c r="H47" s="11">
        <f t="shared" si="8"/>
        <v>72139.72</v>
      </c>
      <c r="I47" s="11"/>
      <c r="J47" s="11">
        <v>72139.72</v>
      </c>
      <c r="K47" s="11"/>
      <c r="L47" s="13">
        <v>81470.509999999995</v>
      </c>
      <c r="M47" s="11"/>
      <c r="N47" s="11"/>
      <c r="O47" s="11">
        <v>9330.7900000000009</v>
      </c>
      <c r="P47" s="131">
        <v>1</v>
      </c>
    </row>
    <row r="48" spans="1:18" s="9" customFormat="1" ht="45" outlineLevel="1">
      <c r="A48" s="130" t="s">
        <v>54</v>
      </c>
      <c r="B48" s="10"/>
      <c r="C48" s="11"/>
      <c r="D48" s="11">
        <f t="shared" si="4"/>
        <v>2940.93</v>
      </c>
      <c r="E48" s="12"/>
      <c r="F48" s="12">
        <v>2940.93</v>
      </c>
      <c r="G48" s="11"/>
      <c r="H48" s="31">
        <f t="shared" si="8"/>
        <v>2940.93</v>
      </c>
      <c r="I48" s="31"/>
      <c r="J48" s="31">
        <v>2940.93</v>
      </c>
      <c r="K48" s="11"/>
      <c r="L48" s="13">
        <v>2940.93</v>
      </c>
      <c r="M48" s="11"/>
      <c r="N48" s="11"/>
      <c r="O48" s="11">
        <v>0</v>
      </c>
      <c r="P48" s="131"/>
    </row>
    <row r="49" spans="1:16" s="9" customFormat="1" ht="45" outlineLevel="1">
      <c r="A49" s="130" t="s">
        <v>55</v>
      </c>
      <c r="B49" s="10">
        <v>10</v>
      </c>
      <c r="C49" s="11">
        <v>0</v>
      </c>
      <c r="D49" s="11">
        <f t="shared" si="4"/>
        <v>100000</v>
      </c>
      <c r="E49" s="12">
        <v>100000</v>
      </c>
      <c r="F49" s="12">
        <v>0</v>
      </c>
      <c r="G49" s="11"/>
      <c r="H49" s="11">
        <f t="shared" si="8"/>
        <v>100000</v>
      </c>
      <c r="I49" s="11">
        <v>100000</v>
      </c>
      <c r="J49" s="11"/>
      <c r="K49" s="11"/>
      <c r="L49" s="13">
        <v>156953.59</v>
      </c>
      <c r="M49" s="11">
        <v>100000</v>
      </c>
      <c r="N49" s="11"/>
      <c r="O49" s="11">
        <v>56953.59</v>
      </c>
      <c r="P49" s="131">
        <v>0.6</v>
      </c>
    </row>
    <row r="50" spans="1:16" s="9" customFormat="1" ht="29.25" outlineLevel="1">
      <c r="A50" s="130" t="s">
        <v>56</v>
      </c>
      <c r="B50" s="18">
        <v>4.5202600000000004</v>
      </c>
      <c r="C50" s="11">
        <v>1385.72</v>
      </c>
      <c r="D50" s="11">
        <f t="shared" si="4"/>
        <v>1385.72</v>
      </c>
      <c r="E50" s="12"/>
      <c r="F50" s="12">
        <v>1385.72</v>
      </c>
      <c r="G50" s="11"/>
      <c r="H50" s="11">
        <f t="shared" si="8"/>
        <v>1385.72</v>
      </c>
      <c r="I50" s="11"/>
      <c r="J50" s="11">
        <v>1385.72</v>
      </c>
      <c r="K50" s="11"/>
      <c r="L50" s="11"/>
      <c r="M50" s="14"/>
      <c r="N50" s="11"/>
      <c r="O50" s="11">
        <v>0</v>
      </c>
      <c r="P50" s="131">
        <v>1</v>
      </c>
    </row>
    <row r="51" spans="1:16" s="9" customFormat="1" ht="30" outlineLevel="1">
      <c r="A51" s="130" t="s">
        <v>57</v>
      </c>
      <c r="B51" s="20">
        <v>6.8156999999999996</v>
      </c>
      <c r="C51" s="11">
        <v>130.52000000000001</v>
      </c>
      <c r="D51" s="11">
        <f t="shared" si="4"/>
        <v>130.52000000000001</v>
      </c>
      <c r="E51" s="12"/>
      <c r="F51" s="12">
        <v>130.52000000000001</v>
      </c>
      <c r="G51" s="11"/>
      <c r="H51" s="11">
        <f t="shared" si="8"/>
        <v>130.52000000000001</v>
      </c>
      <c r="I51" s="11"/>
      <c r="J51" s="11">
        <v>130.52000000000001</v>
      </c>
      <c r="K51" s="11"/>
      <c r="L51" s="11">
        <v>0</v>
      </c>
      <c r="M51" s="14"/>
      <c r="N51" s="11"/>
      <c r="O51" s="11">
        <v>0</v>
      </c>
      <c r="P51" s="131">
        <v>1</v>
      </c>
    </row>
    <row r="52" spans="1:16" s="9" customFormat="1" ht="30" outlineLevel="1">
      <c r="A52" s="130" t="s">
        <v>58</v>
      </c>
      <c r="B52" s="10">
        <v>4.7919999999999998</v>
      </c>
      <c r="C52" s="11"/>
      <c r="D52" s="11">
        <f t="shared" si="4"/>
        <v>58804.92</v>
      </c>
      <c r="E52" s="12"/>
      <c r="F52" s="12">
        <v>58804.92</v>
      </c>
      <c r="G52" s="11"/>
      <c r="H52" s="11">
        <f t="shared" si="8"/>
        <v>58804.92</v>
      </c>
      <c r="I52" s="11"/>
      <c r="J52" s="13">
        <v>58804.92</v>
      </c>
      <c r="K52" s="11"/>
      <c r="L52" s="13">
        <v>58804.92</v>
      </c>
      <c r="M52" s="11"/>
      <c r="N52" s="11"/>
      <c r="O52" s="11">
        <v>0</v>
      </c>
      <c r="P52" s="131">
        <v>1</v>
      </c>
    </row>
    <row r="53" spans="1:16" s="9" customFormat="1" ht="45" outlineLevel="1">
      <c r="A53" s="130" t="s">
        <v>59</v>
      </c>
      <c r="B53" s="18">
        <v>8.2564200000000003</v>
      </c>
      <c r="C53" s="11">
        <v>200.49</v>
      </c>
      <c r="D53" s="11">
        <f t="shared" si="4"/>
        <v>200.49</v>
      </c>
      <c r="E53" s="12"/>
      <c r="F53" s="12">
        <v>200.49</v>
      </c>
      <c r="G53" s="11"/>
      <c r="H53" s="11">
        <f t="shared" si="8"/>
        <v>200.49</v>
      </c>
      <c r="I53" s="11"/>
      <c r="J53" s="11">
        <v>200.49</v>
      </c>
      <c r="K53" s="11"/>
      <c r="L53" s="11"/>
      <c r="M53" s="14"/>
      <c r="N53" s="11"/>
      <c r="O53" s="11">
        <v>0</v>
      </c>
      <c r="P53" s="131">
        <v>1</v>
      </c>
    </row>
    <row r="54" spans="1:16" s="9" customFormat="1" ht="30" outlineLevel="1">
      <c r="A54" s="132" t="s">
        <v>60</v>
      </c>
      <c r="B54" s="10">
        <v>3.1709999999999998</v>
      </c>
      <c r="C54" s="11">
        <v>0</v>
      </c>
      <c r="D54" s="11">
        <f t="shared" si="4"/>
        <v>47958.400000000001</v>
      </c>
      <c r="E54" s="12">
        <v>47958.400000000001</v>
      </c>
      <c r="F54" s="12">
        <v>0</v>
      </c>
      <c r="G54" s="11"/>
      <c r="H54" s="11">
        <f t="shared" si="8"/>
        <v>47958.400000000001</v>
      </c>
      <c r="I54" s="11">
        <v>47958.400000000001</v>
      </c>
      <c r="J54" s="11"/>
      <c r="K54" s="11"/>
      <c r="L54" s="11">
        <v>57932.28</v>
      </c>
      <c r="M54" s="11">
        <v>47958.400000000001</v>
      </c>
      <c r="N54" s="11"/>
      <c r="O54" s="11">
        <v>9973.8799999999992</v>
      </c>
      <c r="P54" s="131">
        <v>0.54</v>
      </c>
    </row>
    <row r="55" spans="1:16" s="9" customFormat="1" ht="60" outlineLevel="1">
      <c r="A55" s="130" t="s">
        <v>61</v>
      </c>
      <c r="B55" s="10">
        <v>10.912000000000001</v>
      </c>
      <c r="C55" s="11">
        <v>265.25</v>
      </c>
      <c r="D55" s="11">
        <f t="shared" si="4"/>
        <v>265.25</v>
      </c>
      <c r="E55" s="12"/>
      <c r="F55" s="12">
        <v>265.25</v>
      </c>
      <c r="G55" s="11"/>
      <c r="H55" s="11">
        <f t="shared" si="8"/>
        <v>265.25</v>
      </c>
      <c r="I55" s="11"/>
      <c r="J55" s="11">
        <v>265.25</v>
      </c>
      <c r="K55" s="11"/>
      <c r="L55" s="11"/>
      <c r="M55" s="14"/>
      <c r="N55" s="11"/>
      <c r="O55" s="11">
        <v>0</v>
      </c>
      <c r="P55" s="131">
        <v>1</v>
      </c>
    </row>
    <row r="56" spans="1:16" s="9" customFormat="1" ht="60" outlineLevel="1">
      <c r="A56" s="130" t="s">
        <v>62</v>
      </c>
      <c r="B56" s="10">
        <v>10.706</v>
      </c>
      <c r="C56" s="11">
        <v>148.83000000000001</v>
      </c>
      <c r="D56" s="11">
        <f t="shared" si="4"/>
        <v>148.83000000000001</v>
      </c>
      <c r="E56" s="12"/>
      <c r="F56" s="12">
        <v>148.83000000000001</v>
      </c>
      <c r="G56" s="11"/>
      <c r="H56" s="11">
        <f t="shared" si="8"/>
        <v>148.83000000000001</v>
      </c>
      <c r="I56" s="11"/>
      <c r="J56" s="11">
        <v>148.83000000000001</v>
      </c>
      <c r="K56" s="11"/>
      <c r="L56" s="11"/>
      <c r="M56" s="14"/>
      <c r="N56" s="11"/>
      <c r="O56" s="11">
        <v>0</v>
      </c>
      <c r="P56" s="131">
        <v>1</v>
      </c>
    </row>
    <row r="57" spans="1:16" s="9" customFormat="1" ht="45" outlineLevel="1">
      <c r="A57" s="132" t="s">
        <v>63</v>
      </c>
      <c r="B57" s="18">
        <v>3.4152499999999999</v>
      </c>
      <c r="C57" s="11">
        <v>1105.97</v>
      </c>
      <c r="D57" s="11">
        <f t="shared" si="4"/>
        <v>78383.600000000006</v>
      </c>
      <c r="E57" s="12"/>
      <c r="F57" s="12">
        <v>78383.600000000006</v>
      </c>
      <c r="G57" s="11"/>
      <c r="H57" s="11">
        <f t="shared" si="8"/>
        <v>78383.600000000006</v>
      </c>
      <c r="I57" s="11"/>
      <c r="J57" s="11">
        <v>78383.600000000006</v>
      </c>
      <c r="K57" s="11"/>
      <c r="L57" s="11">
        <v>100109.75</v>
      </c>
      <c r="M57" s="11"/>
      <c r="N57" s="11"/>
      <c r="O57" s="11">
        <v>22832.13</v>
      </c>
      <c r="P57" s="131">
        <v>1</v>
      </c>
    </row>
    <row r="58" spans="1:16" s="9" customFormat="1" ht="45" outlineLevel="1">
      <c r="A58" s="132" t="s">
        <v>64</v>
      </c>
      <c r="B58" s="10">
        <v>18</v>
      </c>
      <c r="C58" s="11">
        <v>0</v>
      </c>
      <c r="D58" s="11">
        <f t="shared" si="4"/>
        <v>14904.44</v>
      </c>
      <c r="E58" s="12"/>
      <c r="F58" s="12">
        <v>14904.44</v>
      </c>
      <c r="G58" s="11"/>
      <c r="H58" s="11">
        <f t="shared" si="8"/>
        <v>14904.44</v>
      </c>
      <c r="I58" s="11"/>
      <c r="J58" s="11">
        <v>14904.44</v>
      </c>
      <c r="K58" s="11"/>
      <c r="L58" s="11">
        <v>16779.11</v>
      </c>
      <c r="M58" s="11"/>
      <c r="N58" s="11"/>
      <c r="O58" s="11">
        <v>0</v>
      </c>
      <c r="P58" s="131">
        <v>0</v>
      </c>
    </row>
    <row r="59" spans="1:16" s="9" customFormat="1" ht="45" outlineLevel="1">
      <c r="A59" s="130" t="s">
        <v>65</v>
      </c>
      <c r="B59" s="10">
        <v>6.8630000000000004</v>
      </c>
      <c r="C59" s="11">
        <v>4034.76</v>
      </c>
      <c r="D59" s="11">
        <f t="shared" si="4"/>
        <v>4034.76</v>
      </c>
      <c r="E59" s="12"/>
      <c r="F59" s="12">
        <v>4034.76</v>
      </c>
      <c r="G59" s="11"/>
      <c r="H59" s="11">
        <f t="shared" si="8"/>
        <v>4034.76</v>
      </c>
      <c r="I59" s="11"/>
      <c r="J59" s="11">
        <v>4034.76</v>
      </c>
      <c r="K59" s="11"/>
      <c r="L59" s="11"/>
      <c r="M59" s="14"/>
      <c r="N59" s="11"/>
      <c r="O59" s="11">
        <v>0</v>
      </c>
      <c r="P59" s="131">
        <v>1</v>
      </c>
    </row>
    <row r="60" spans="1:16" s="9" customFormat="1" ht="44.25" outlineLevel="1">
      <c r="A60" s="130" t="s">
        <v>66</v>
      </c>
      <c r="B60" s="10">
        <v>6.5</v>
      </c>
      <c r="C60" s="11">
        <v>-32983.370000000003</v>
      </c>
      <c r="D60" s="11">
        <f t="shared" si="4"/>
        <v>965027.05</v>
      </c>
      <c r="E60" s="12">
        <v>821000</v>
      </c>
      <c r="F60" s="12">
        <v>144027.04999999999</v>
      </c>
      <c r="G60" s="11"/>
      <c r="H60" s="11">
        <f t="shared" si="8"/>
        <v>841976.39999999991</v>
      </c>
      <c r="I60" s="11">
        <v>697949.35</v>
      </c>
      <c r="J60" s="11">
        <v>144027.04999999999</v>
      </c>
      <c r="K60" s="11"/>
      <c r="L60" s="13">
        <v>875059.3</v>
      </c>
      <c r="M60" s="11">
        <v>724246.26</v>
      </c>
      <c r="N60" s="11"/>
      <c r="O60" s="11">
        <v>99.53</v>
      </c>
      <c r="P60" s="134">
        <v>1</v>
      </c>
    </row>
    <row r="61" spans="1:16" s="9" customFormat="1" ht="15.75" outlineLevel="1" thickBot="1">
      <c r="A61" s="135" t="s">
        <v>19</v>
      </c>
      <c r="B61" s="136"/>
      <c r="C61" s="137"/>
      <c r="D61" s="137">
        <f t="shared" si="4"/>
        <v>21647.97</v>
      </c>
      <c r="E61" s="138"/>
      <c r="F61" s="138">
        <v>21647.97</v>
      </c>
      <c r="G61" s="137"/>
      <c r="H61" s="137">
        <f t="shared" si="8"/>
        <v>21508.12</v>
      </c>
      <c r="I61" s="137"/>
      <c r="J61" s="137">
        <v>21508.12</v>
      </c>
      <c r="K61" s="137"/>
      <c r="L61" s="137">
        <v>46348.58</v>
      </c>
      <c r="M61" s="137"/>
      <c r="N61" s="137"/>
      <c r="O61" s="137">
        <v>15512.62</v>
      </c>
      <c r="P61" s="139"/>
    </row>
    <row r="62" spans="1:16">
      <c r="A62" s="126"/>
      <c r="B62" s="4"/>
      <c r="C62" s="21"/>
      <c r="D62" s="4"/>
      <c r="E62" s="6"/>
      <c r="F62" s="6"/>
      <c r="G62" s="4"/>
      <c r="H62" s="21"/>
      <c r="I62" s="21"/>
      <c r="J62" s="21"/>
      <c r="K62" s="21"/>
      <c r="L62" s="22"/>
      <c r="M62" s="21"/>
      <c r="N62" s="21"/>
      <c r="O62" s="21"/>
      <c r="P62" s="4"/>
    </row>
    <row r="63" spans="1:16">
      <c r="A63" s="126"/>
      <c r="B63" s="4"/>
      <c r="C63" s="21"/>
      <c r="D63" s="4"/>
      <c r="E63" s="6"/>
      <c r="F63" s="6"/>
      <c r="G63" s="4"/>
      <c r="H63" s="21"/>
      <c r="I63" s="21"/>
      <c r="J63" s="21"/>
      <c r="K63" s="21"/>
      <c r="L63" s="22"/>
      <c r="M63" s="21"/>
      <c r="N63" s="21"/>
      <c r="O63" s="21"/>
      <c r="P63" s="4"/>
    </row>
    <row r="64" spans="1:16">
      <c r="A64" s="126"/>
      <c r="B64" s="4"/>
      <c r="C64" s="21"/>
      <c r="D64" s="4"/>
      <c r="E64" s="6"/>
      <c r="F64" s="6"/>
      <c r="G64" s="4"/>
      <c r="H64" s="21"/>
      <c r="I64" s="21"/>
      <c r="J64" s="21"/>
      <c r="K64" s="21"/>
      <c r="L64" s="22"/>
      <c r="M64" s="21"/>
      <c r="N64" s="21"/>
      <c r="O64" s="21"/>
      <c r="P64" s="4"/>
    </row>
    <row r="65" spans="1:16">
      <c r="A65" s="126"/>
      <c r="B65" s="4"/>
      <c r="C65" s="21"/>
      <c r="D65" s="4"/>
      <c r="E65" s="6"/>
      <c r="F65" s="6"/>
      <c r="G65" s="4"/>
      <c r="H65" s="21"/>
      <c r="I65" s="21"/>
      <c r="J65" s="21"/>
      <c r="K65" s="21"/>
      <c r="L65" s="22"/>
      <c r="M65" s="21"/>
      <c r="N65" s="21"/>
      <c r="O65" s="21"/>
      <c r="P65" s="4"/>
    </row>
    <row r="66" spans="1:16">
      <c r="A66" s="126"/>
      <c r="B66" s="4"/>
      <c r="C66" s="21"/>
      <c r="D66" s="4"/>
      <c r="E66" s="6"/>
      <c r="F66" s="6"/>
      <c r="G66" s="4"/>
      <c r="H66" s="21"/>
      <c r="I66" s="21"/>
      <c r="J66" s="21"/>
      <c r="K66" s="21"/>
      <c r="L66" s="22"/>
      <c r="M66" s="21"/>
      <c r="N66" s="21"/>
      <c r="O66" s="21"/>
      <c r="P66" s="4"/>
    </row>
    <row r="67" spans="1:16">
      <c r="A67" s="126"/>
      <c r="B67" s="4"/>
      <c r="C67" s="21"/>
      <c r="D67" s="4"/>
      <c r="E67" s="6"/>
      <c r="F67" s="6"/>
      <c r="G67" s="4"/>
      <c r="H67" s="21"/>
      <c r="I67" s="21"/>
      <c r="J67" s="21"/>
      <c r="K67" s="21"/>
      <c r="L67" s="22"/>
      <c r="M67" s="21"/>
      <c r="N67" s="21"/>
      <c r="O67" s="21"/>
      <c r="P67" s="4"/>
    </row>
    <row r="68" spans="1:16">
      <c r="A68" s="126"/>
      <c r="B68" s="4"/>
      <c r="C68" s="21"/>
      <c r="D68" s="4"/>
      <c r="E68" s="6"/>
      <c r="F68" s="6"/>
      <c r="G68" s="4"/>
      <c r="H68" s="21"/>
      <c r="I68" s="21"/>
      <c r="J68" s="21"/>
      <c r="K68" s="21"/>
      <c r="L68" s="22"/>
      <c r="M68" s="21"/>
      <c r="N68" s="21"/>
      <c r="O68" s="21"/>
      <c r="P68" s="4"/>
    </row>
    <row r="69" spans="1:16">
      <c r="A69" s="126"/>
      <c r="B69" s="4"/>
      <c r="C69" s="21"/>
      <c r="D69" s="4"/>
      <c r="E69" s="6"/>
      <c r="F69" s="6"/>
      <c r="G69" s="4"/>
      <c r="H69" s="21"/>
      <c r="I69" s="21"/>
      <c r="J69" s="21"/>
      <c r="K69" s="21"/>
      <c r="L69" s="22"/>
      <c r="M69" s="21"/>
      <c r="N69" s="21"/>
      <c r="O69" s="21"/>
      <c r="P69" s="4"/>
    </row>
    <row r="70" spans="1:16">
      <c r="A70" s="126"/>
      <c r="B70" s="4"/>
      <c r="C70" s="21"/>
      <c r="D70" s="4"/>
      <c r="E70" s="6"/>
      <c r="F70" s="6"/>
      <c r="G70" s="4"/>
      <c r="H70" s="21"/>
      <c r="I70" s="21"/>
      <c r="J70" s="21"/>
      <c r="K70" s="21"/>
      <c r="L70" s="22"/>
      <c r="M70" s="21"/>
      <c r="N70" s="21"/>
      <c r="O70" s="21"/>
      <c r="P70" s="4"/>
    </row>
    <row r="71" spans="1:16">
      <c r="A71" s="126"/>
      <c r="B71" s="4"/>
      <c r="C71" s="21"/>
      <c r="D71" s="4"/>
      <c r="E71" s="6"/>
      <c r="F71" s="6"/>
      <c r="G71" s="4"/>
      <c r="H71" s="21"/>
      <c r="I71" s="21"/>
      <c r="J71" s="21"/>
      <c r="K71" s="21"/>
      <c r="L71" s="22"/>
      <c r="M71" s="21"/>
      <c r="N71" s="21"/>
      <c r="O71" s="21"/>
      <c r="P71" s="4"/>
    </row>
    <row r="72" spans="1:16">
      <c r="A72" s="126"/>
      <c r="B72" s="4"/>
      <c r="C72" s="21"/>
      <c r="D72" s="4"/>
      <c r="E72" s="6"/>
      <c r="F72" s="6"/>
      <c r="G72" s="4"/>
      <c r="H72" s="21"/>
      <c r="I72" s="21"/>
      <c r="J72" s="21"/>
      <c r="K72" s="21"/>
      <c r="L72" s="22"/>
      <c r="M72" s="21"/>
      <c r="N72" s="21"/>
      <c r="O72" s="21"/>
      <c r="P72" s="4"/>
    </row>
    <row r="73" spans="1:16">
      <c r="A73" s="126"/>
      <c r="B73" s="4"/>
      <c r="C73" s="21"/>
      <c r="D73" s="4"/>
      <c r="E73" s="6"/>
      <c r="F73" s="6"/>
      <c r="G73" s="4"/>
      <c r="H73" s="21"/>
      <c r="I73" s="21"/>
      <c r="J73" s="21"/>
      <c r="K73" s="21"/>
      <c r="L73" s="22"/>
      <c r="M73" s="21"/>
      <c r="N73" s="21"/>
      <c r="O73" s="21"/>
      <c r="P73" s="4"/>
    </row>
    <row r="74" spans="1:16">
      <c r="A74" s="126"/>
      <c r="B74" s="4"/>
      <c r="C74" s="21"/>
      <c r="D74" s="4"/>
      <c r="E74" s="6"/>
      <c r="F74" s="6"/>
      <c r="G74" s="4"/>
      <c r="H74" s="21"/>
      <c r="I74" s="21"/>
      <c r="J74" s="21"/>
      <c r="K74" s="21"/>
      <c r="L74" s="22"/>
      <c r="M74" s="21"/>
      <c r="N74" s="21"/>
      <c r="O74" s="21"/>
      <c r="P74" s="4"/>
    </row>
    <row r="75" spans="1:16">
      <c r="A75" s="126"/>
      <c r="B75" s="4"/>
      <c r="C75" s="21"/>
      <c r="D75" s="4"/>
      <c r="E75" s="6"/>
      <c r="F75" s="6"/>
      <c r="G75" s="4"/>
      <c r="H75" s="21"/>
      <c r="I75" s="21"/>
      <c r="J75" s="21"/>
      <c r="K75" s="21"/>
      <c r="L75" s="22"/>
      <c r="M75" s="21"/>
      <c r="N75" s="21"/>
      <c r="O75" s="21"/>
      <c r="P75" s="4"/>
    </row>
    <row r="76" spans="1:16">
      <c r="A76" s="126"/>
      <c r="B76" s="4"/>
      <c r="C76" s="21"/>
      <c r="D76" s="4"/>
      <c r="E76" s="6"/>
      <c r="F76" s="6"/>
      <c r="G76" s="4"/>
      <c r="H76" s="21"/>
      <c r="I76" s="21"/>
      <c r="J76" s="21"/>
      <c r="K76" s="21"/>
      <c r="L76" s="22"/>
      <c r="M76" s="21"/>
      <c r="N76" s="21"/>
      <c r="O76" s="21"/>
      <c r="P76" s="4"/>
    </row>
    <row r="77" spans="1:16">
      <c r="A77" s="126"/>
      <c r="B77" s="4"/>
      <c r="C77" s="21"/>
      <c r="D77" s="4"/>
      <c r="E77" s="6"/>
      <c r="F77" s="6"/>
      <c r="G77" s="4"/>
      <c r="H77" s="21"/>
      <c r="I77" s="21"/>
      <c r="J77" s="21"/>
      <c r="K77" s="21"/>
      <c r="L77" s="22"/>
      <c r="M77" s="21"/>
      <c r="N77" s="21"/>
      <c r="O77" s="21"/>
      <c r="P77" s="4"/>
    </row>
    <row r="78" spans="1:16">
      <c r="A78" s="126"/>
      <c r="B78" s="4"/>
      <c r="C78" s="21"/>
      <c r="D78" s="4"/>
      <c r="E78" s="6"/>
      <c r="F78" s="6"/>
      <c r="G78" s="4"/>
      <c r="H78" s="21"/>
      <c r="I78" s="21"/>
      <c r="J78" s="21"/>
      <c r="K78" s="21"/>
      <c r="L78" s="22"/>
      <c r="M78" s="21"/>
      <c r="N78" s="21"/>
      <c r="O78" s="21"/>
      <c r="P78" s="4"/>
    </row>
    <row r="79" spans="1:16">
      <c r="A79" s="126"/>
      <c r="B79" s="4"/>
      <c r="C79" s="21"/>
      <c r="D79" s="4"/>
      <c r="E79" s="6"/>
      <c r="F79" s="6"/>
      <c r="G79" s="4"/>
      <c r="H79" s="21"/>
      <c r="I79" s="21"/>
      <c r="J79" s="21"/>
      <c r="K79" s="21"/>
      <c r="L79" s="22"/>
      <c r="M79" s="21"/>
      <c r="N79" s="21"/>
      <c r="O79" s="21"/>
      <c r="P79" s="4"/>
    </row>
    <row r="80" spans="1:16">
      <c r="A80" s="126"/>
      <c r="B80" s="4"/>
      <c r="C80" s="21"/>
      <c r="D80" s="4"/>
      <c r="E80" s="6"/>
      <c r="F80" s="6"/>
      <c r="G80" s="4"/>
      <c r="H80" s="21"/>
      <c r="I80" s="21"/>
      <c r="J80" s="21"/>
      <c r="K80" s="21"/>
      <c r="L80" s="22"/>
      <c r="M80" s="21"/>
      <c r="N80" s="21"/>
      <c r="O80" s="21"/>
      <c r="P80" s="4"/>
    </row>
    <row r="81" spans="1:16">
      <c r="A81" s="126"/>
      <c r="B81" s="4"/>
      <c r="C81" s="21"/>
      <c r="D81" s="4"/>
      <c r="E81" s="6"/>
      <c r="F81" s="6"/>
      <c r="G81" s="4"/>
      <c r="H81" s="21"/>
      <c r="I81" s="21"/>
      <c r="J81" s="21"/>
      <c r="K81" s="21"/>
      <c r="L81" s="22"/>
      <c r="M81" s="21"/>
      <c r="N81" s="21"/>
      <c r="O81" s="21"/>
      <c r="P81" s="4"/>
    </row>
    <row r="82" spans="1:16">
      <c r="A82" s="126"/>
      <c r="B82" s="4"/>
      <c r="C82" s="4"/>
      <c r="D82" s="4"/>
      <c r="E82" s="6"/>
      <c r="F82" s="6"/>
      <c r="G82" s="4"/>
      <c r="H82" s="4"/>
      <c r="I82" s="4"/>
      <c r="J82" s="4"/>
      <c r="K82" s="4"/>
      <c r="L82" s="7"/>
      <c r="M82" s="4"/>
      <c r="N82" s="4"/>
      <c r="O82" s="4"/>
      <c r="P82" s="4"/>
    </row>
    <row r="83" spans="1:16">
      <c r="A83" s="126"/>
      <c r="B83" s="4"/>
      <c r="C83" s="4"/>
      <c r="D83" s="4"/>
      <c r="E83" s="6"/>
      <c r="F83" s="6"/>
      <c r="G83" s="4"/>
      <c r="H83" s="4"/>
      <c r="I83" s="4"/>
      <c r="J83" s="4"/>
      <c r="K83" s="4"/>
      <c r="L83" s="7"/>
      <c r="M83" s="4"/>
      <c r="N83" s="4"/>
      <c r="O83" s="4"/>
      <c r="P83" s="4"/>
    </row>
    <row r="84" spans="1:16">
      <c r="A84" s="126"/>
      <c r="B84" s="4"/>
      <c r="C84" s="4"/>
      <c r="D84" s="4"/>
      <c r="E84" s="6"/>
      <c r="F84" s="6"/>
      <c r="G84" s="4"/>
      <c r="H84" s="4"/>
      <c r="I84" s="4"/>
      <c r="J84" s="4"/>
      <c r="K84" s="4"/>
      <c r="L84" s="7"/>
      <c r="M84" s="4"/>
      <c r="N84" s="4"/>
      <c r="O84" s="4"/>
      <c r="P84" s="4"/>
    </row>
    <row r="85" spans="1:16">
      <c r="A85" s="126"/>
      <c r="B85" s="4"/>
      <c r="C85" s="4"/>
      <c r="D85" s="4"/>
      <c r="E85" s="6"/>
      <c r="F85" s="6"/>
      <c r="G85" s="4"/>
      <c r="H85" s="4"/>
      <c r="I85" s="4"/>
      <c r="J85" s="4"/>
      <c r="K85" s="4"/>
      <c r="L85" s="7"/>
      <c r="M85" s="4"/>
      <c r="N85" s="4"/>
      <c r="O85" s="4"/>
      <c r="P85" s="4"/>
    </row>
    <row r="86" spans="1:16">
      <c r="A86" s="126"/>
      <c r="B86" s="4"/>
      <c r="C86" s="4"/>
      <c r="D86" s="4"/>
      <c r="E86" s="6"/>
      <c r="F86" s="6"/>
      <c r="G86" s="4"/>
      <c r="H86" s="4"/>
      <c r="I86" s="4"/>
      <c r="J86" s="4"/>
      <c r="K86" s="4"/>
      <c r="L86" s="7"/>
      <c r="M86" s="4"/>
      <c r="N86" s="4"/>
      <c r="O86" s="4"/>
      <c r="P86" s="4"/>
    </row>
    <row r="87" spans="1:16">
      <c r="A87" s="126"/>
      <c r="B87" s="4"/>
      <c r="C87" s="4"/>
      <c r="D87" s="4"/>
      <c r="E87" s="6"/>
      <c r="F87" s="6"/>
      <c r="G87" s="4"/>
      <c r="H87" s="4"/>
      <c r="I87" s="4"/>
      <c r="J87" s="4"/>
      <c r="K87" s="4"/>
      <c r="L87" s="7"/>
      <c r="M87" s="4"/>
      <c r="N87" s="4"/>
      <c r="O87" s="4"/>
      <c r="P87" s="4"/>
    </row>
    <row r="88" spans="1:16">
      <c r="A88" s="126"/>
      <c r="B88" s="4"/>
      <c r="C88" s="4"/>
      <c r="D88" s="4"/>
      <c r="E88" s="6"/>
      <c r="F88" s="6"/>
      <c r="G88" s="4"/>
      <c r="H88" s="4"/>
      <c r="I88" s="4"/>
      <c r="J88" s="4"/>
      <c r="K88" s="4"/>
      <c r="L88" s="7"/>
      <c r="M88" s="4"/>
      <c r="N88" s="4"/>
      <c r="O88" s="4"/>
      <c r="P88" s="4"/>
    </row>
    <row r="89" spans="1:16">
      <c r="A89" s="126"/>
      <c r="B89" s="4"/>
      <c r="C89" s="4"/>
      <c r="D89" s="4"/>
      <c r="E89" s="6"/>
      <c r="F89" s="6"/>
      <c r="G89" s="4"/>
      <c r="H89" s="4"/>
      <c r="I89" s="4"/>
      <c r="J89" s="4"/>
      <c r="K89" s="4"/>
      <c r="L89" s="7"/>
      <c r="M89" s="4"/>
      <c r="N89" s="4"/>
      <c r="O89" s="4"/>
      <c r="P89" s="4"/>
    </row>
    <row r="90" spans="1:16">
      <c r="A90" s="126"/>
      <c r="B90" s="4"/>
      <c r="C90" s="4"/>
      <c r="D90" s="4"/>
      <c r="E90" s="6"/>
      <c r="F90" s="6"/>
      <c r="G90" s="4"/>
      <c r="H90" s="4"/>
      <c r="I90" s="4"/>
      <c r="J90" s="4"/>
      <c r="K90" s="4"/>
      <c r="L90" s="7"/>
      <c r="M90" s="4"/>
      <c r="N90" s="4"/>
      <c r="O90" s="4"/>
      <c r="P90" s="4"/>
    </row>
    <row r="91" spans="1:16">
      <c r="A91" s="126"/>
      <c r="B91" s="4"/>
      <c r="C91" s="4"/>
      <c r="D91" s="4"/>
      <c r="E91" s="6"/>
      <c r="F91" s="6"/>
      <c r="G91" s="4"/>
      <c r="H91" s="4"/>
      <c r="I91" s="4"/>
      <c r="J91" s="4"/>
      <c r="K91" s="4"/>
      <c r="L91" s="7"/>
      <c r="M91" s="4"/>
      <c r="N91" s="4"/>
      <c r="O91" s="4"/>
      <c r="P91" s="4"/>
    </row>
    <row r="92" spans="1:16">
      <c r="A92" s="126"/>
      <c r="B92" s="4"/>
      <c r="C92" s="4"/>
      <c r="D92" s="4"/>
      <c r="E92" s="6"/>
      <c r="F92" s="6"/>
      <c r="G92" s="4"/>
      <c r="H92" s="4"/>
      <c r="I92" s="4"/>
      <c r="J92" s="4"/>
      <c r="K92" s="4"/>
      <c r="L92" s="7"/>
      <c r="M92" s="4"/>
      <c r="N92" s="4"/>
      <c r="O92" s="4"/>
      <c r="P92" s="4"/>
    </row>
    <row r="93" spans="1:16">
      <c r="A93" s="126"/>
      <c r="B93" s="4"/>
      <c r="C93" s="4"/>
      <c r="D93" s="4"/>
      <c r="E93" s="6"/>
      <c r="F93" s="6"/>
      <c r="G93" s="4"/>
      <c r="H93" s="4"/>
      <c r="I93" s="4"/>
      <c r="J93" s="4"/>
      <c r="K93" s="4"/>
      <c r="L93" s="7"/>
      <c r="M93" s="4"/>
      <c r="N93" s="4"/>
      <c r="O93" s="4"/>
      <c r="P93" s="4"/>
    </row>
    <row r="94" spans="1:16">
      <c r="A94" s="126"/>
      <c r="B94" s="4"/>
      <c r="C94" s="4"/>
      <c r="D94" s="4"/>
      <c r="E94" s="6"/>
      <c r="F94" s="6"/>
      <c r="G94" s="4"/>
      <c r="H94" s="4"/>
      <c r="I94" s="4"/>
      <c r="J94" s="4"/>
      <c r="K94" s="4"/>
      <c r="L94" s="7"/>
      <c r="M94" s="4"/>
      <c r="N94" s="4"/>
      <c r="O94" s="4"/>
      <c r="P94" s="4"/>
    </row>
    <row r="95" spans="1:16">
      <c r="A95" s="126"/>
      <c r="B95" s="4"/>
      <c r="C95" s="4"/>
      <c r="D95" s="4"/>
      <c r="E95" s="6"/>
      <c r="F95" s="6"/>
      <c r="G95" s="4"/>
      <c r="H95" s="4"/>
      <c r="I95" s="4"/>
      <c r="J95" s="4"/>
      <c r="K95" s="4"/>
      <c r="L95" s="7"/>
      <c r="M95" s="4"/>
      <c r="N95" s="4"/>
      <c r="O95" s="4"/>
      <c r="P95" s="4"/>
    </row>
    <row r="96" spans="1:16">
      <c r="A96" s="126"/>
      <c r="B96" s="4"/>
      <c r="C96" s="4"/>
      <c r="D96" s="4"/>
      <c r="E96" s="6"/>
      <c r="F96" s="6"/>
      <c r="G96" s="4"/>
      <c r="H96" s="4"/>
      <c r="I96" s="4"/>
      <c r="J96" s="4"/>
      <c r="K96" s="4"/>
      <c r="L96" s="7"/>
      <c r="M96" s="4"/>
      <c r="N96" s="4"/>
      <c r="O96" s="4"/>
      <c r="P96" s="4"/>
    </row>
    <row r="97" spans="1:16">
      <c r="A97" s="126"/>
      <c r="B97" s="4"/>
      <c r="C97" s="4"/>
      <c r="D97" s="4"/>
      <c r="E97" s="6"/>
      <c r="F97" s="6"/>
      <c r="G97" s="4"/>
      <c r="H97" s="4"/>
      <c r="I97" s="4"/>
      <c r="J97" s="4"/>
      <c r="K97" s="4"/>
      <c r="L97" s="7"/>
      <c r="M97" s="4"/>
      <c r="N97" s="4"/>
      <c r="O97" s="4"/>
      <c r="P97" s="4"/>
    </row>
    <row r="98" spans="1:16">
      <c r="A98" s="126"/>
      <c r="B98" s="4"/>
      <c r="C98" s="4"/>
      <c r="D98" s="4"/>
      <c r="E98" s="6"/>
      <c r="F98" s="6"/>
      <c r="G98" s="4"/>
      <c r="H98" s="4"/>
      <c r="I98" s="4"/>
      <c r="J98" s="4"/>
      <c r="K98" s="4"/>
      <c r="L98" s="7"/>
      <c r="M98" s="4"/>
      <c r="N98" s="4"/>
      <c r="O98" s="4"/>
      <c r="P98" s="4"/>
    </row>
    <row r="99" spans="1:16">
      <c r="A99" s="126"/>
      <c r="B99" s="4"/>
      <c r="C99" s="4"/>
      <c r="D99" s="4"/>
      <c r="E99" s="6"/>
      <c r="F99" s="6"/>
      <c r="G99" s="4"/>
      <c r="H99" s="4"/>
      <c r="I99" s="4"/>
      <c r="J99" s="4"/>
      <c r="K99" s="4"/>
      <c r="L99" s="7"/>
      <c r="M99" s="4"/>
      <c r="N99" s="4"/>
      <c r="O99" s="4"/>
      <c r="P99" s="4"/>
    </row>
    <row r="100" spans="1:16">
      <c r="A100" s="126"/>
      <c r="B100" s="4"/>
      <c r="C100" s="4"/>
      <c r="D100" s="4"/>
      <c r="E100" s="6"/>
      <c r="F100" s="6"/>
      <c r="G100" s="4"/>
      <c r="H100" s="4"/>
      <c r="I100" s="4"/>
      <c r="J100" s="4"/>
      <c r="K100" s="4"/>
      <c r="L100" s="7"/>
      <c r="M100" s="4"/>
      <c r="N100" s="4"/>
      <c r="O100" s="4"/>
      <c r="P100" s="4"/>
    </row>
    <row r="101" spans="1:16">
      <c r="A101" s="126"/>
      <c r="B101" s="4"/>
      <c r="C101" s="4"/>
      <c r="D101" s="4"/>
      <c r="E101" s="6"/>
      <c r="F101" s="6"/>
      <c r="G101" s="4"/>
      <c r="H101" s="4"/>
      <c r="I101" s="4"/>
      <c r="J101" s="4"/>
      <c r="K101" s="4"/>
      <c r="L101" s="7"/>
      <c r="M101" s="4"/>
      <c r="N101" s="4"/>
      <c r="O101" s="4"/>
      <c r="P101" s="4"/>
    </row>
    <row r="102" spans="1:16">
      <c r="A102" s="126"/>
      <c r="B102" s="4"/>
      <c r="C102" s="4"/>
      <c r="D102" s="4"/>
      <c r="E102" s="6"/>
      <c r="F102" s="6"/>
      <c r="G102" s="4"/>
      <c r="H102" s="4"/>
      <c r="I102" s="4"/>
      <c r="J102" s="4"/>
      <c r="K102" s="4"/>
      <c r="L102" s="7"/>
      <c r="M102" s="4"/>
      <c r="N102" s="4"/>
      <c r="O102" s="4"/>
      <c r="P102" s="4"/>
    </row>
    <row r="103" spans="1:16">
      <c r="A103" s="126"/>
      <c r="B103" s="4"/>
      <c r="C103" s="4"/>
      <c r="D103" s="4"/>
      <c r="E103" s="6"/>
      <c r="F103" s="6"/>
      <c r="G103" s="4"/>
      <c r="H103" s="4"/>
      <c r="I103" s="4"/>
      <c r="J103" s="4"/>
      <c r="K103" s="4"/>
      <c r="L103" s="7"/>
      <c r="M103" s="4"/>
      <c r="N103" s="4"/>
      <c r="O103" s="4"/>
      <c r="P103" s="4"/>
    </row>
    <row r="104" spans="1:16">
      <c r="A104" s="126"/>
      <c r="B104" s="4"/>
      <c r="C104" s="4"/>
      <c r="D104" s="4"/>
      <c r="E104" s="6"/>
      <c r="F104" s="6"/>
      <c r="G104" s="4"/>
      <c r="H104" s="4"/>
      <c r="I104" s="4"/>
      <c r="J104" s="4"/>
      <c r="K104" s="4"/>
      <c r="L104" s="7"/>
      <c r="M104" s="4"/>
      <c r="N104" s="4"/>
      <c r="O104" s="4"/>
      <c r="P104" s="4"/>
    </row>
    <row r="105" spans="1:16">
      <c r="A105" s="126"/>
      <c r="B105" s="4"/>
      <c r="C105" s="4"/>
      <c r="D105" s="4"/>
      <c r="E105" s="6"/>
      <c r="F105" s="6"/>
      <c r="G105" s="4"/>
      <c r="H105" s="4"/>
      <c r="I105" s="4"/>
      <c r="J105" s="4"/>
      <c r="K105" s="4"/>
      <c r="L105" s="7"/>
      <c r="M105" s="4"/>
      <c r="N105" s="4"/>
      <c r="O105" s="4"/>
      <c r="P105" s="4"/>
    </row>
    <row r="106" spans="1:16">
      <c r="A106" s="126"/>
      <c r="B106" s="4"/>
      <c r="C106" s="4"/>
      <c r="D106" s="4"/>
      <c r="E106" s="6"/>
      <c r="F106" s="6"/>
      <c r="G106" s="4"/>
      <c r="H106" s="4"/>
      <c r="I106" s="4"/>
      <c r="J106" s="4"/>
      <c r="K106" s="4"/>
      <c r="L106" s="7"/>
      <c r="M106" s="4"/>
      <c r="N106" s="4"/>
      <c r="O106" s="4"/>
      <c r="P106" s="4"/>
    </row>
    <row r="107" spans="1:16">
      <c r="A107" s="126"/>
      <c r="B107" s="4"/>
      <c r="C107" s="4"/>
      <c r="D107" s="4"/>
      <c r="E107" s="6"/>
      <c r="F107" s="6"/>
      <c r="G107" s="4"/>
      <c r="H107" s="4"/>
      <c r="I107" s="4"/>
      <c r="J107" s="4"/>
      <c r="K107" s="4"/>
      <c r="L107" s="7"/>
      <c r="M107" s="4"/>
      <c r="N107" s="4"/>
      <c r="O107" s="4"/>
      <c r="P107" s="4"/>
    </row>
    <row r="108" spans="1:16">
      <c r="A108" s="126"/>
      <c r="B108" s="4"/>
      <c r="C108" s="4"/>
      <c r="D108" s="4"/>
      <c r="E108" s="6"/>
      <c r="F108" s="6"/>
      <c r="G108" s="4"/>
      <c r="H108" s="4"/>
      <c r="I108" s="4"/>
      <c r="J108" s="4"/>
      <c r="K108" s="4"/>
      <c r="L108" s="7"/>
      <c r="M108" s="4"/>
      <c r="N108" s="4"/>
      <c r="O108" s="4"/>
      <c r="P108" s="4"/>
    </row>
    <row r="109" spans="1:16">
      <c r="A109" s="126"/>
      <c r="B109" s="4"/>
      <c r="C109" s="4"/>
      <c r="D109" s="4"/>
      <c r="E109" s="6"/>
      <c r="F109" s="6"/>
      <c r="G109" s="4"/>
      <c r="H109" s="4"/>
      <c r="I109" s="4"/>
      <c r="J109" s="4"/>
      <c r="K109" s="4"/>
      <c r="L109" s="7"/>
      <c r="M109" s="4"/>
      <c r="N109" s="4"/>
      <c r="O109" s="4"/>
      <c r="P109" s="4"/>
    </row>
    <row r="110" spans="1:16">
      <c r="A110" s="126"/>
      <c r="B110" s="4"/>
      <c r="C110" s="4"/>
      <c r="D110" s="4"/>
      <c r="E110" s="6"/>
      <c r="F110" s="6"/>
      <c r="G110" s="4"/>
      <c r="H110" s="4"/>
      <c r="I110" s="4"/>
      <c r="J110" s="4"/>
      <c r="K110" s="4"/>
      <c r="L110" s="7"/>
      <c r="M110" s="4"/>
      <c r="N110" s="4"/>
      <c r="O110" s="4"/>
      <c r="P110" s="4"/>
    </row>
    <row r="111" spans="1:16">
      <c r="A111" s="126"/>
      <c r="B111" s="4"/>
      <c r="C111" s="4"/>
      <c r="D111" s="4"/>
      <c r="E111" s="6"/>
      <c r="F111" s="6"/>
      <c r="G111" s="4"/>
      <c r="H111" s="4"/>
      <c r="I111" s="4"/>
      <c r="J111" s="4"/>
      <c r="K111" s="4"/>
      <c r="L111" s="7"/>
      <c r="M111" s="4"/>
      <c r="N111" s="4"/>
      <c r="O111" s="4"/>
      <c r="P111" s="4"/>
    </row>
    <row r="112" spans="1:16">
      <c r="A112" s="126"/>
      <c r="B112" s="4"/>
      <c r="C112" s="4"/>
      <c r="D112" s="4"/>
      <c r="E112" s="6"/>
      <c r="F112" s="6"/>
      <c r="G112" s="4"/>
      <c r="H112" s="4"/>
      <c r="I112" s="4"/>
      <c r="J112" s="4"/>
      <c r="K112" s="4"/>
      <c r="L112" s="7"/>
      <c r="M112" s="4"/>
      <c r="N112" s="4"/>
      <c r="O112" s="4"/>
      <c r="P112" s="4"/>
    </row>
    <row r="113" spans="1:16">
      <c r="A113" s="126"/>
      <c r="B113" s="4"/>
      <c r="C113" s="4"/>
      <c r="D113" s="4"/>
      <c r="E113" s="6"/>
      <c r="F113" s="6"/>
      <c r="G113" s="4"/>
      <c r="H113" s="4"/>
      <c r="I113" s="4"/>
      <c r="J113" s="4"/>
      <c r="K113" s="4"/>
      <c r="L113" s="7"/>
      <c r="M113" s="4"/>
      <c r="N113" s="4"/>
      <c r="O113" s="4"/>
      <c r="P113" s="4"/>
    </row>
    <row r="114" spans="1:16">
      <c r="A114" s="126"/>
      <c r="B114" s="4"/>
      <c r="C114" s="4"/>
      <c r="D114" s="4"/>
      <c r="E114" s="6"/>
      <c r="F114" s="6"/>
      <c r="G114" s="4"/>
      <c r="H114" s="4"/>
      <c r="I114" s="4"/>
      <c r="J114" s="4"/>
      <c r="K114" s="4"/>
      <c r="L114" s="7"/>
      <c r="M114" s="4"/>
      <c r="N114" s="4"/>
      <c r="O114" s="4"/>
      <c r="P114" s="4"/>
    </row>
    <row r="115" spans="1:16">
      <c r="A115" s="126"/>
      <c r="B115" s="4"/>
      <c r="C115" s="4"/>
      <c r="D115" s="4"/>
      <c r="E115" s="6"/>
      <c r="F115" s="6"/>
      <c r="G115" s="4"/>
      <c r="H115" s="4"/>
      <c r="I115" s="4"/>
      <c r="J115" s="4"/>
      <c r="K115" s="4"/>
      <c r="L115" s="7"/>
      <c r="M115" s="4"/>
      <c r="N115" s="4"/>
      <c r="O115" s="4"/>
      <c r="P115" s="4"/>
    </row>
    <row r="116" spans="1:16">
      <c r="A116" s="126"/>
      <c r="B116" s="4"/>
      <c r="C116" s="4"/>
      <c r="D116" s="4"/>
      <c r="E116" s="6"/>
      <c r="F116" s="6"/>
      <c r="G116" s="4"/>
      <c r="H116" s="4"/>
      <c r="I116" s="4"/>
      <c r="J116" s="4"/>
      <c r="K116" s="4"/>
      <c r="L116" s="7"/>
      <c r="M116" s="4"/>
      <c r="N116" s="4"/>
      <c r="O116" s="4"/>
      <c r="P116" s="4"/>
    </row>
    <row r="117" spans="1:16">
      <c r="A117" s="126"/>
      <c r="B117" s="4"/>
      <c r="C117" s="4"/>
      <c r="D117" s="4"/>
      <c r="E117" s="6"/>
      <c r="F117" s="6"/>
      <c r="G117" s="4"/>
      <c r="H117" s="4"/>
      <c r="I117" s="4"/>
      <c r="J117" s="4"/>
      <c r="K117" s="4"/>
      <c r="L117" s="7"/>
      <c r="M117" s="4"/>
      <c r="N117" s="4"/>
      <c r="O117" s="4"/>
      <c r="P117" s="4"/>
    </row>
    <row r="118" spans="1:16">
      <c r="A118" s="126"/>
      <c r="B118" s="4"/>
      <c r="C118" s="4"/>
      <c r="D118" s="4"/>
      <c r="E118" s="6"/>
      <c r="F118" s="6"/>
      <c r="G118" s="4"/>
      <c r="H118" s="4"/>
      <c r="I118" s="4"/>
      <c r="J118" s="4"/>
      <c r="K118" s="4"/>
      <c r="L118" s="7"/>
      <c r="M118" s="4"/>
      <c r="N118" s="4"/>
      <c r="O118" s="4"/>
      <c r="P118" s="4"/>
    </row>
    <row r="119" spans="1:16">
      <c r="A119" s="126"/>
      <c r="B119" s="4"/>
      <c r="C119" s="4"/>
      <c r="D119" s="4"/>
      <c r="E119" s="6"/>
      <c r="F119" s="6"/>
      <c r="G119" s="4"/>
      <c r="H119" s="4"/>
      <c r="I119" s="4"/>
      <c r="J119" s="4"/>
      <c r="K119" s="4"/>
      <c r="L119" s="7"/>
      <c r="M119" s="4"/>
      <c r="N119" s="4"/>
      <c r="O119" s="4"/>
      <c r="P119" s="4"/>
    </row>
    <row r="120" spans="1:16">
      <c r="A120" s="126"/>
      <c r="B120" s="4"/>
      <c r="C120" s="4"/>
      <c r="D120" s="4"/>
      <c r="E120" s="6"/>
      <c r="F120" s="6"/>
      <c r="G120" s="4"/>
      <c r="H120" s="4"/>
      <c r="I120" s="4"/>
      <c r="J120" s="4"/>
      <c r="K120" s="4"/>
      <c r="L120" s="7"/>
      <c r="M120" s="4"/>
      <c r="N120" s="4"/>
      <c r="O120" s="4"/>
      <c r="P120" s="4"/>
    </row>
    <row r="121" spans="1:16">
      <c r="A121" s="126"/>
      <c r="B121" s="4"/>
      <c r="C121" s="4"/>
      <c r="D121" s="4"/>
      <c r="E121" s="6"/>
      <c r="F121" s="6"/>
      <c r="G121" s="4"/>
      <c r="H121" s="4"/>
      <c r="I121" s="4"/>
      <c r="J121" s="4"/>
      <c r="K121" s="4"/>
      <c r="L121" s="7"/>
      <c r="M121" s="4"/>
      <c r="N121" s="4"/>
      <c r="O121" s="4"/>
      <c r="P121" s="4"/>
    </row>
    <row r="122" spans="1:16">
      <c r="A122" s="126"/>
      <c r="B122" s="4"/>
      <c r="C122" s="4"/>
      <c r="D122" s="4"/>
      <c r="E122" s="6"/>
      <c r="F122" s="6"/>
      <c r="G122" s="4"/>
      <c r="H122" s="4"/>
      <c r="I122" s="4"/>
      <c r="J122" s="4"/>
      <c r="K122" s="4"/>
      <c r="L122" s="7"/>
      <c r="M122" s="4"/>
      <c r="N122" s="4"/>
      <c r="O122" s="4"/>
      <c r="P122" s="4"/>
    </row>
    <row r="123" spans="1:16">
      <c r="A123" s="126"/>
      <c r="B123" s="4"/>
      <c r="C123" s="4"/>
      <c r="D123" s="4"/>
      <c r="E123" s="6"/>
      <c r="F123" s="6"/>
      <c r="G123" s="4"/>
      <c r="H123" s="4"/>
      <c r="I123" s="4"/>
      <c r="J123" s="4"/>
      <c r="K123" s="4"/>
      <c r="L123" s="7"/>
      <c r="M123" s="4"/>
      <c r="N123" s="4"/>
      <c r="O123" s="4"/>
      <c r="P123" s="4"/>
    </row>
    <row r="124" spans="1:16">
      <c r="A124" s="126"/>
      <c r="B124" s="4"/>
      <c r="C124" s="4"/>
      <c r="D124" s="4"/>
      <c r="E124" s="6"/>
      <c r="F124" s="6"/>
      <c r="G124" s="4"/>
      <c r="H124" s="4"/>
      <c r="I124" s="4"/>
      <c r="J124" s="4"/>
      <c r="K124" s="4"/>
      <c r="L124" s="7"/>
      <c r="M124" s="4"/>
      <c r="N124" s="4"/>
      <c r="O124" s="4"/>
      <c r="P124" s="4"/>
    </row>
    <row r="125" spans="1:16">
      <c r="A125" s="126"/>
      <c r="B125" s="4"/>
      <c r="C125" s="4"/>
      <c r="D125" s="4"/>
      <c r="E125" s="6"/>
      <c r="F125" s="6"/>
      <c r="G125" s="4"/>
      <c r="H125" s="4"/>
      <c r="I125" s="4"/>
      <c r="J125" s="4"/>
      <c r="K125" s="4"/>
      <c r="L125" s="7"/>
      <c r="M125" s="4"/>
      <c r="N125" s="4"/>
      <c r="O125" s="4"/>
      <c r="P125" s="4"/>
    </row>
    <row r="126" spans="1:16">
      <c r="A126" s="126"/>
      <c r="B126" s="4"/>
      <c r="C126" s="4"/>
      <c r="D126" s="4"/>
      <c r="E126" s="6"/>
      <c r="F126" s="6"/>
      <c r="G126" s="4"/>
      <c r="H126" s="4"/>
      <c r="I126" s="4"/>
      <c r="J126" s="4"/>
      <c r="K126" s="4"/>
      <c r="L126" s="7"/>
      <c r="M126" s="4"/>
      <c r="N126" s="4"/>
      <c r="O126" s="4"/>
      <c r="P126" s="4"/>
    </row>
    <row r="127" spans="1:16">
      <c r="A127" s="126"/>
      <c r="B127" s="4"/>
      <c r="C127" s="4"/>
      <c r="D127" s="4"/>
      <c r="E127" s="6"/>
      <c r="F127" s="6"/>
      <c r="G127" s="4"/>
      <c r="H127" s="4"/>
      <c r="I127" s="4"/>
      <c r="J127" s="4"/>
      <c r="K127" s="4"/>
      <c r="L127" s="7"/>
      <c r="M127" s="4"/>
      <c r="N127" s="4"/>
      <c r="O127" s="4"/>
      <c r="P127" s="4"/>
    </row>
  </sheetData>
  <mergeCells count="21">
    <mergeCell ref="B2:M2"/>
    <mergeCell ref="M8:M9"/>
    <mergeCell ref="E8:E9"/>
    <mergeCell ref="A3:P3"/>
    <mergeCell ref="O6:O9"/>
    <mergeCell ref="L8:L9"/>
    <mergeCell ref="P6:P9"/>
    <mergeCell ref="D7:D9"/>
    <mergeCell ref="E7:G7"/>
    <mergeCell ref="I7:K7"/>
    <mergeCell ref="M7:N7"/>
    <mergeCell ref="H8:H9"/>
    <mergeCell ref="F8:F9"/>
    <mergeCell ref="G8:G9"/>
    <mergeCell ref="N8:N9"/>
    <mergeCell ref="A6:A9"/>
    <mergeCell ref="B6:B9"/>
    <mergeCell ref="C6:C9"/>
    <mergeCell ref="D6:G6"/>
    <mergeCell ref="H6:K6"/>
    <mergeCell ref="L6:N6"/>
  </mergeCells>
  <pageMargins left="0.34" right="0.15748031496062992" top="0.47" bottom="0.23622047244094491" header="0.34" footer="0.19685039370078741"/>
  <pageSetup paperSize="9" scale="58" fitToHeight="2" orientation="portrait" horizontalDpi="200" verticalDpi="200" r:id="rId1"/>
  <headerFooter alignWithMargins="0">
    <oddFooter>Страница &amp;P</oddFooter>
  </headerFooter>
  <rowBreaks count="1" manualBreakCount="1">
    <brk id="38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49"/>
  <sheetViews>
    <sheetView tabSelected="1" zoomScale="90" zoomScaleNormal="90" workbookViewId="0">
      <pane xSplit="6" ySplit="7" topLeftCell="G8" activePane="bottomRight" state="frozen"/>
      <selection pane="topRight" activeCell="H1" sqref="H1"/>
      <selection pane="bottomLeft" activeCell="A10" sqref="A10"/>
      <selection pane="bottomRight" activeCell="I11" sqref="I11"/>
    </sheetView>
  </sheetViews>
  <sheetFormatPr defaultRowHeight="15"/>
  <cols>
    <col min="1" max="1" width="25.6640625" style="98" customWidth="1"/>
    <col min="2" max="2" width="14.6640625" style="35" customWidth="1"/>
    <col min="3" max="3" width="12.33203125" style="35" bestFit="1" customWidth="1"/>
    <col min="4" max="4" width="12.44140625" style="35" bestFit="1" customWidth="1"/>
    <col min="5" max="6" width="8.77734375" style="35" bestFit="1" customWidth="1"/>
    <col min="7" max="7" width="5.5546875" style="35" customWidth="1"/>
    <col min="8" max="16384" width="8.88671875" style="35"/>
  </cols>
  <sheetData>
    <row r="1" spans="1:6" ht="15" customHeight="1">
      <c r="A1" s="96"/>
      <c r="E1" s="171" t="s">
        <v>598</v>
      </c>
      <c r="F1" s="171"/>
    </row>
    <row r="2" spans="1:6">
      <c r="A2" s="97"/>
    </row>
    <row r="3" spans="1:6" ht="37.5" customHeight="1">
      <c r="A3" s="239" t="s">
        <v>592</v>
      </c>
      <c r="B3" s="239"/>
      <c r="C3" s="239"/>
      <c r="D3" s="239"/>
      <c r="E3" s="239"/>
      <c r="F3" s="239"/>
    </row>
    <row r="4" spans="1:6" ht="24.75" customHeight="1" thickBot="1">
      <c r="A4" s="97"/>
      <c r="F4" s="159" t="s">
        <v>594</v>
      </c>
    </row>
    <row r="5" spans="1:6" ht="15.4" customHeight="1">
      <c r="A5" s="227" t="s">
        <v>599</v>
      </c>
      <c r="B5" s="234" t="s">
        <v>591</v>
      </c>
      <c r="C5" s="235"/>
      <c r="D5" s="235"/>
      <c r="E5" s="235"/>
      <c r="F5" s="236"/>
    </row>
    <row r="6" spans="1:6" ht="15" customHeight="1">
      <c r="A6" s="228"/>
      <c r="B6" s="237" t="s">
        <v>587</v>
      </c>
      <c r="C6" s="230" t="s">
        <v>80</v>
      </c>
      <c r="D6" s="230"/>
      <c r="E6" s="230"/>
      <c r="F6" s="231"/>
    </row>
    <row r="7" spans="1:6" ht="30.75" thickBot="1">
      <c r="A7" s="229"/>
      <c r="B7" s="238"/>
      <c r="C7" s="94" t="s">
        <v>588</v>
      </c>
      <c r="D7" s="94" t="s">
        <v>102</v>
      </c>
      <c r="E7" s="94" t="s">
        <v>589</v>
      </c>
      <c r="F7" s="95" t="s">
        <v>590</v>
      </c>
    </row>
    <row r="8" spans="1:6" s="99" customFormat="1" ht="15.75" thickBot="1">
      <c r="A8" s="162" t="s">
        <v>547</v>
      </c>
      <c r="B8" s="163">
        <f>SUM(C8:F8)</f>
        <v>5783980.5448800009</v>
      </c>
      <c r="C8" s="164">
        <v>4578105.0237600002</v>
      </c>
      <c r="D8" s="164">
        <v>174567.90634000002</v>
      </c>
      <c r="E8" s="164">
        <v>377710.29992000002</v>
      </c>
      <c r="F8" s="165">
        <v>653597.31486000004</v>
      </c>
    </row>
    <row r="9" spans="1:6" s="99" customFormat="1">
      <c r="A9" s="232" t="s">
        <v>548</v>
      </c>
      <c r="B9" s="113">
        <f>SUM(C9:F9)</f>
        <v>5191281.1932700006</v>
      </c>
      <c r="C9" s="100">
        <v>4275603.0812600004</v>
      </c>
      <c r="D9" s="100">
        <v>133762.92666</v>
      </c>
      <c r="E9" s="100">
        <v>322328.14526000002</v>
      </c>
      <c r="F9" s="101">
        <v>459587.04008999997</v>
      </c>
    </row>
    <row r="10" spans="1:6" s="102" customFormat="1" ht="15.75" thickBot="1">
      <c r="A10" s="233"/>
      <c r="B10" s="114">
        <f>B9/B8</f>
        <v>0.89752742994015433</v>
      </c>
      <c r="C10" s="115">
        <f t="shared" ref="C10:F10" si="0">C9/C8</f>
        <v>0.93392420205957727</v>
      </c>
      <c r="D10" s="115">
        <f t="shared" si="0"/>
        <v>0.76625153766508758</v>
      </c>
      <c r="E10" s="115">
        <f t="shared" si="0"/>
        <v>0.8533739888170111</v>
      </c>
      <c r="F10" s="116">
        <f t="shared" si="0"/>
        <v>0.70316543480360394</v>
      </c>
    </row>
    <row r="11" spans="1:6" s="102" customFormat="1">
      <c r="A11" s="169" t="s">
        <v>80</v>
      </c>
      <c r="B11" s="166"/>
      <c r="C11" s="167"/>
      <c r="D11" s="167"/>
      <c r="E11" s="167"/>
      <c r="F11" s="168"/>
    </row>
    <row r="12" spans="1:6">
      <c r="A12" s="109" t="s">
        <v>549</v>
      </c>
      <c r="B12" s="110"/>
      <c r="C12" s="111">
        <v>0</v>
      </c>
      <c r="D12" s="111">
        <v>10114.897080000001</v>
      </c>
      <c r="E12" s="111">
        <v>0</v>
      </c>
      <c r="F12" s="112">
        <v>43270.505770000003</v>
      </c>
    </row>
    <row r="13" spans="1:6">
      <c r="A13" s="105" t="s">
        <v>550</v>
      </c>
      <c r="B13" s="107"/>
      <c r="C13" s="69">
        <v>0</v>
      </c>
      <c r="D13" s="69">
        <v>0</v>
      </c>
      <c r="E13" s="69">
        <v>11996.286249999999</v>
      </c>
      <c r="F13" s="103">
        <v>8408.9007300000012</v>
      </c>
    </row>
    <row r="14" spans="1:6">
      <c r="A14" s="105" t="s">
        <v>551</v>
      </c>
      <c r="B14" s="107"/>
      <c r="C14" s="69">
        <v>0</v>
      </c>
      <c r="D14" s="69">
        <v>109.688</v>
      </c>
      <c r="E14" s="69">
        <v>18814.411210000002</v>
      </c>
      <c r="F14" s="103">
        <v>18837.59519</v>
      </c>
    </row>
    <row r="15" spans="1:6">
      <c r="A15" s="105" t="s">
        <v>552</v>
      </c>
      <c r="B15" s="107"/>
      <c r="C15" s="69">
        <v>0</v>
      </c>
      <c r="D15" s="69">
        <v>642.43143999999995</v>
      </c>
      <c r="E15" s="69">
        <v>1460.77</v>
      </c>
      <c r="F15" s="103">
        <v>10884.383810000001</v>
      </c>
    </row>
    <row r="16" spans="1:6">
      <c r="A16" s="105" t="s">
        <v>553</v>
      </c>
      <c r="B16" s="107"/>
      <c r="C16" s="69">
        <v>0</v>
      </c>
      <c r="D16" s="69">
        <v>92.061240000000012</v>
      </c>
      <c r="E16" s="69">
        <v>7015.6857199999995</v>
      </c>
      <c r="F16" s="103">
        <v>6713.8234699999994</v>
      </c>
    </row>
    <row r="17" spans="1:6">
      <c r="A17" s="105" t="s">
        <v>554</v>
      </c>
      <c r="B17" s="107"/>
      <c r="C17" s="69">
        <v>0</v>
      </c>
      <c r="D17" s="69">
        <v>0</v>
      </c>
      <c r="E17" s="69">
        <v>14119.593050000001</v>
      </c>
      <c r="F17" s="103">
        <v>16912.602199999998</v>
      </c>
    </row>
    <row r="18" spans="1:6">
      <c r="A18" s="105" t="s">
        <v>555</v>
      </c>
      <c r="B18" s="107"/>
      <c r="C18" s="69">
        <v>0</v>
      </c>
      <c r="D18" s="69">
        <v>4765.2340000000004</v>
      </c>
      <c r="E18" s="69">
        <v>8914.0222900000008</v>
      </c>
      <c r="F18" s="103">
        <v>9053.9343499999995</v>
      </c>
    </row>
    <row r="19" spans="1:6">
      <c r="A19" s="105" t="s">
        <v>556</v>
      </c>
      <c r="B19" s="107"/>
      <c r="C19" s="69">
        <v>0</v>
      </c>
      <c r="D19" s="69">
        <v>0</v>
      </c>
      <c r="E19" s="69">
        <v>11361.31998</v>
      </c>
      <c r="F19" s="103">
        <v>5147.4253399999998</v>
      </c>
    </row>
    <row r="20" spans="1:6">
      <c r="A20" s="105" t="s">
        <v>557</v>
      </c>
      <c r="B20" s="107"/>
      <c r="C20" s="69">
        <v>0</v>
      </c>
      <c r="D20" s="69">
        <v>44023.721950000006</v>
      </c>
      <c r="E20" s="69">
        <v>58406.036300000007</v>
      </c>
      <c r="F20" s="103">
        <v>31459.635319999998</v>
      </c>
    </row>
    <row r="21" spans="1:6">
      <c r="A21" s="105" t="s">
        <v>558</v>
      </c>
      <c r="B21" s="107"/>
      <c r="C21" s="69">
        <v>0</v>
      </c>
      <c r="D21" s="69">
        <v>104.4816</v>
      </c>
      <c r="E21" s="69">
        <v>5234.0473400000001</v>
      </c>
      <c r="F21" s="103">
        <v>13446.825449999998</v>
      </c>
    </row>
    <row r="22" spans="1:6">
      <c r="A22" s="105" t="s">
        <v>559</v>
      </c>
      <c r="B22" s="107"/>
      <c r="C22" s="69">
        <v>0</v>
      </c>
      <c r="D22" s="69">
        <v>0</v>
      </c>
      <c r="E22" s="69">
        <v>0</v>
      </c>
      <c r="F22" s="103">
        <v>19063.795170000001</v>
      </c>
    </row>
    <row r="23" spans="1:6">
      <c r="A23" s="105" t="s">
        <v>560</v>
      </c>
      <c r="B23" s="107"/>
      <c r="C23" s="69">
        <v>0</v>
      </c>
      <c r="D23" s="69">
        <v>716.02695999999992</v>
      </c>
      <c r="E23" s="69">
        <v>0</v>
      </c>
      <c r="F23" s="103">
        <v>2486.33239</v>
      </c>
    </row>
    <row r="24" spans="1:6">
      <c r="A24" s="105" t="s">
        <v>561</v>
      </c>
      <c r="B24" s="107"/>
      <c r="C24" s="69">
        <v>0</v>
      </c>
      <c r="D24" s="69">
        <v>0</v>
      </c>
      <c r="E24" s="69">
        <v>37485.517100000005</v>
      </c>
      <c r="F24" s="103">
        <v>11761.810589999999</v>
      </c>
    </row>
    <row r="25" spans="1:6">
      <c r="A25" s="105" t="s">
        <v>562</v>
      </c>
      <c r="B25" s="107"/>
      <c r="C25" s="69">
        <v>0</v>
      </c>
      <c r="D25" s="69">
        <v>634.98656000000005</v>
      </c>
      <c r="E25" s="69">
        <v>37052.764779999998</v>
      </c>
      <c r="F25" s="103">
        <v>6655.4692000000005</v>
      </c>
    </row>
    <row r="26" spans="1:6">
      <c r="A26" s="105" t="s">
        <v>563</v>
      </c>
      <c r="B26" s="107"/>
      <c r="C26" s="69">
        <v>0</v>
      </c>
      <c r="D26" s="69">
        <v>2258.0197699999999</v>
      </c>
      <c r="E26" s="69">
        <v>4250.2479299999995</v>
      </c>
      <c r="F26" s="103">
        <v>2079.6289299999999</v>
      </c>
    </row>
    <row r="27" spans="1:6">
      <c r="A27" s="105" t="s">
        <v>564</v>
      </c>
      <c r="B27" s="107"/>
      <c r="C27" s="69">
        <v>0</v>
      </c>
      <c r="D27" s="69">
        <v>21953.777249999999</v>
      </c>
      <c r="E27" s="69">
        <v>0</v>
      </c>
      <c r="F27" s="103">
        <v>7099.5469999999996</v>
      </c>
    </row>
    <row r="28" spans="1:6">
      <c r="A28" s="105" t="s">
        <v>565</v>
      </c>
      <c r="B28" s="107"/>
      <c r="C28" s="69">
        <v>0</v>
      </c>
      <c r="D28" s="69">
        <v>0</v>
      </c>
      <c r="E28" s="69">
        <v>3776.3685399999999</v>
      </c>
      <c r="F28" s="103">
        <v>33882.017909999995</v>
      </c>
    </row>
    <row r="29" spans="1:6">
      <c r="A29" s="105" t="s">
        <v>566</v>
      </c>
      <c r="B29" s="107"/>
      <c r="C29" s="69">
        <v>0</v>
      </c>
      <c r="D29" s="69">
        <v>6626.0458399999998</v>
      </c>
      <c r="E29" s="69">
        <v>16788.256149999997</v>
      </c>
      <c r="F29" s="103">
        <v>12667.22471</v>
      </c>
    </row>
    <row r="30" spans="1:6">
      <c r="A30" s="105" t="s">
        <v>567</v>
      </c>
      <c r="B30" s="107"/>
      <c r="C30" s="69">
        <v>0</v>
      </c>
      <c r="D30" s="69">
        <v>100</v>
      </c>
      <c r="E30" s="69">
        <v>5993.4275700000007</v>
      </c>
      <c r="F30" s="103">
        <v>9046.0796300000002</v>
      </c>
    </row>
    <row r="31" spans="1:6">
      <c r="A31" s="105" t="s">
        <v>568</v>
      </c>
      <c r="B31" s="107"/>
      <c r="C31" s="69">
        <v>0</v>
      </c>
      <c r="D31" s="69">
        <v>0</v>
      </c>
      <c r="E31" s="69">
        <v>8445.12572</v>
      </c>
      <c r="F31" s="103">
        <v>10263.556359999999</v>
      </c>
    </row>
    <row r="32" spans="1:6">
      <c r="A32" s="105" t="s">
        <v>569</v>
      </c>
      <c r="B32" s="107"/>
      <c r="C32" s="69">
        <v>0</v>
      </c>
      <c r="D32" s="69">
        <v>0</v>
      </c>
      <c r="E32" s="69">
        <v>0</v>
      </c>
      <c r="F32" s="103">
        <v>6171.2854699999998</v>
      </c>
    </row>
    <row r="33" spans="1:6">
      <c r="A33" s="105" t="s">
        <v>570</v>
      </c>
      <c r="B33" s="107"/>
      <c r="C33" s="69">
        <v>0</v>
      </c>
      <c r="D33" s="69">
        <v>8340.4846799999996</v>
      </c>
      <c r="E33" s="69">
        <v>6760.6970199999996</v>
      </c>
      <c r="F33" s="103">
        <v>8281.3975099999989</v>
      </c>
    </row>
    <row r="34" spans="1:6">
      <c r="A34" s="105" t="s">
        <v>571</v>
      </c>
      <c r="B34" s="107"/>
      <c r="C34" s="69">
        <v>0</v>
      </c>
      <c r="D34" s="69">
        <v>4661.2610000000004</v>
      </c>
      <c r="E34" s="69">
        <v>0</v>
      </c>
      <c r="F34" s="103">
        <v>32499.081260000003</v>
      </c>
    </row>
    <row r="35" spans="1:6">
      <c r="A35" s="105" t="s">
        <v>572</v>
      </c>
      <c r="B35" s="107"/>
      <c r="C35" s="69">
        <v>0</v>
      </c>
      <c r="D35" s="69">
        <v>1903.79601</v>
      </c>
      <c r="E35" s="69">
        <v>4276.0578299999997</v>
      </c>
      <c r="F35" s="103">
        <v>7204.7060099999999</v>
      </c>
    </row>
    <row r="36" spans="1:6">
      <c r="A36" s="105" t="s">
        <v>573</v>
      </c>
      <c r="B36" s="107"/>
      <c r="C36" s="69">
        <v>0</v>
      </c>
      <c r="D36" s="69">
        <v>8494.5808700000016</v>
      </c>
      <c r="E36" s="69">
        <v>13705.510130000001</v>
      </c>
      <c r="F36" s="103">
        <v>33038.483159999996</v>
      </c>
    </row>
    <row r="37" spans="1:6">
      <c r="A37" s="105" t="s">
        <v>574</v>
      </c>
      <c r="B37" s="107"/>
      <c r="C37" s="69">
        <v>0</v>
      </c>
      <c r="D37" s="69">
        <v>5163.4617199999993</v>
      </c>
      <c r="E37" s="69">
        <v>8307.5197900000003</v>
      </c>
      <c r="F37" s="103">
        <v>5407.1149000000005</v>
      </c>
    </row>
    <row r="38" spans="1:6">
      <c r="A38" s="105" t="s">
        <v>575</v>
      </c>
      <c r="B38" s="107"/>
      <c r="C38" s="69">
        <v>0</v>
      </c>
      <c r="D38" s="69">
        <v>0</v>
      </c>
      <c r="E38" s="69">
        <v>25124.90756</v>
      </c>
      <c r="F38" s="103">
        <v>9996.9908700000015</v>
      </c>
    </row>
    <row r="39" spans="1:6">
      <c r="A39" s="105" t="s">
        <v>576</v>
      </c>
      <c r="B39" s="107"/>
      <c r="C39" s="69">
        <v>0</v>
      </c>
      <c r="D39" s="69">
        <v>2221.2674999999999</v>
      </c>
      <c r="E39" s="69">
        <v>0</v>
      </c>
      <c r="F39" s="103">
        <v>17758.159949999997</v>
      </c>
    </row>
    <row r="40" spans="1:6">
      <c r="A40" s="105" t="s">
        <v>577</v>
      </c>
      <c r="B40" s="107"/>
      <c r="C40" s="69">
        <v>0</v>
      </c>
      <c r="D40" s="69">
        <v>199.92767000000001</v>
      </c>
      <c r="E40" s="69">
        <v>12594.28485</v>
      </c>
      <c r="F40" s="103">
        <v>5523.1690699999999</v>
      </c>
    </row>
    <row r="41" spans="1:6">
      <c r="A41" s="105" t="s">
        <v>578</v>
      </c>
      <c r="B41" s="107"/>
      <c r="C41" s="69">
        <v>0</v>
      </c>
      <c r="D41" s="69">
        <v>10396.775519999999</v>
      </c>
      <c r="E41" s="69">
        <v>0</v>
      </c>
      <c r="F41" s="103">
        <v>41581.088009999999</v>
      </c>
    </row>
    <row r="42" spans="1:6">
      <c r="A42" s="105" t="s">
        <v>579</v>
      </c>
      <c r="B42" s="107"/>
      <c r="C42" s="69">
        <v>0</v>
      </c>
      <c r="D42" s="69">
        <v>240</v>
      </c>
      <c r="E42" s="69">
        <v>0</v>
      </c>
      <c r="F42" s="103">
        <v>8449.5457399999996</v>
      </c>
    </row>
    <row r="43" spans="1:6" ht="15.75" thickBot="1">
      <c r="A43" s="117" t="s">
        <v>580</v>
      </c>
      <c r="B43" s="118"/>
      <c r="C43" s="119">
        <v>0</v>
      </c>
      <c r="D43" s="119">
        <v>0</v>
      </c>
      <c r="E43" s="119">
        <v>445.28815000000003</v>
      </c>
      <c r="F43" s="120">
        <v>4534.9246199999998</v>
      </c>
    </row>
    <row r="44" spans="1:6">
      <c r="A44" s="121" t="s">
        <v>581</v>
      </c>
      <c r="B44" s="122"/>
      <c r="C44" s="123">
        <v>3727690.6000199988</v>
      </c>
      <c r="D44" s="123">
        <v>0</v>
      </c>
      <c r="E44" s="123">
        <v>0</v>
      </c>
      <c r="F44" s="124">
        <v>0</v>
      </c>
    </row>
    <row r="45" spans="1:6">
      <c r="A45" s="105" t="s">
        <v>582</v>
      </c>
      <c r="B45" s="107"/>
      <c r="C45" s="69">
        <v>349813.30257999996</v>
      </c>
      <c r="D45" s="69">
        <v>0</v>
      </c>
      <c r="E45" s="69">
        <v>0</v>
      </c>
      <c r="F45" s="103">
        <v>0</v>
      </c>
    </row>
    <row r="46" spans="1:6">
      <c r="A46" s="105" t="s">
        <v>583</v>
      </c>
      <c r="B46" s="107"/>
      <c r="C46" s="69">
        <v>90678.636029999994</v>
      </c>
      <c r="D46" s="69">
        <v>0</v>
      </c>
      <c r="E46" s="69">
        <v>0</v>
      </c>
      <c r="F46" s="103">
        <v>0</v>
      </c>
    </row>
    <row r="47" spans="1:6">
      <c r="A47" s="105" t="s">
        <v>584</v>
      </c>
      <c r="B47" s="107"/>
      <c r="C47" s="69">
        <v>59649.86982</v>
      </c>
      <c r="D47" s="69">
        <v>0</v>
      </c>
      <c r="E47" s="69">
        <v>0</v>
      </c>
      <c r="F47" s="103">
        <v>0</v>
      </c>
    </row>
    <row r="48" spans="1:6">
      <c r="A48" s="105" t="s">
        <v>585</v>
      </c>
      <c r="B48" s="107"/>
      <c r="C48" s="69">
        <v>23058.951990000001</v>
      </c>
      <c r="D48" s="69">
        <v>0</v>
      </c>
      <c r="E48" s="69">
        <v>0</v>
      </c>
      <c r="F48" s="103">
        <v>0</v>
      </c>
    </row>
    <row r="49" spans="1:6" ht="15.75" thickBot="1">
      <c r="A49" s="106" t="s">
        <v>586</v>
      </c>
      <c r="B49" s="108"/>
      <c r="C49" s="91">
        <v>24711.720819999999</v>
      </c>
      <c r="D49" s="91">
        <v>0</v>
      </c>
      <c r="E49" s="91">
        <v>0</v>
      </c>
      <c r="F49" s="104">
        <v>0</v>
      </c>
    </row>
  </sheetData>
  <mergeCells count="7">
    <mergeCell ref="A3:F3"/>
    <mergeCell ref="E1:F1"/>
    <mergeCell ref="A5:A7"/>
    <mergeCell ref="C6:F6"/>
    <mergeCell ref="A9:A10"/>
    <mergeCell ref="B5:F5"/>
    <mergeCell ref="B6:B7"/>
  </mergeCells>
  <pageMargins left="0.39370078740157483" right="0.27" top="0.4" bottom="0.19685039370078741" header="0.19685039370078741" footer="0.19685039370078741"/>
  <pageSetup paperSize="9" scale="9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№1</vt:lpstr>
      <vt:lpstr>№2</vt:lpstr>
      <vt:lpstr>МО</vt:lpstr>
      <vt:lpstr>№2!Заголовки_для_печати</vt:lpstr>
      <vt:lpstr>№2!Область_печати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Буряков</dc:creator>
  <cp:lastModifiedBy>Буряков</cp:lastModifiedBy>
  <cp:lastPrinted>2018-03-22T06:38:20Z</cp:lastPrinted>
  <dcterms:created xsi:type="dcterms:W3CDTF">2018-02-28T07:19:06Z</dcterms:created>
  <dcterms:modified xsi:type="dcterms:W3CDTF">2018-03-22T06:38:41Z</dcterms:modified>
</cp:coreProperties>
</file>