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Приложение 1" sheetId="8" r:id="rId1"/>
    <sheet name="Приложение 2" sheetId="2" r:id="rId2"/>
    <sheet name="Приложение 3" sheetId="5" r:id="rId3"/>
    <sheet name="дорожные карты" sheetId="9" r:id="rId4"/>
  </sheets>
  <externalReferences>
    <externalReference r:id="rId5"/>
  </externalReferences>
  <calcPr calcId="124519"/>
</workbook>
</file>

<file path=xl/calcChain.xml><?xml version="1.0" encoding="utf-8"?>
<calcChain xmlns="http://schemas.openxmlformats.org/spreadsheetml/2006/main">
  <c r="T20" i="2"/>
  <c r="G19" i="5"/>
  <c r="F14"/>
  <c r="F10"/>
  <c r="G10"/>
  <c r="H10"/>
  <c r="F11"/>
  <c r="G11"/>
  <c r="H11"/>
  <c r="F12"/>
  <c r="G12"/>
  <c r="H12"/>
  <c r="F13"/>
  <c r="G13"/>
  <c r="H13"/>
  <c r="G14"/>
  <c r="H14"/>
  <c r="F15"/>
  <c r="G15"/>
  <c r="H15"/>
  <c r="F16"/>
  <c r="G16"/>
  <c r="H16"/>
  <c r="F17"/>
  <c r="G17"/>
  <c r="H17"/>
  <c r="H9"/>
  <c r="G9"/>
  <c r="F9"/>
  <c r="F19"/>
  <c r="H21"/>
  <c r="G21"/>
  <c r="F21"/>
  <c r="H19"/>
  <c r="N7" i="2"/>
  <c r="T8"/>
  <c r="T9"/>
  <c r="T10"/>
  <c r="T11"/>
  <c r="T12"/>
  <c r="T13"/>
  <c r="T14"/>
  <c r="T15"/>
  <c r="T16"/>
  <c r="T17"/>
  <c r="T18"/>
  <c r="T19"/>
  <c r="T7"/>
  <c r="N8"/>
  <c r="N9"/>
  <c r="N10"/>
  <c r="N11"/>
  <c r="N12"/>
  <c r="N13"/>
  <c r="N14"/>
  <c r="N15"/>
  <c r="N16"/>
  <c r="N17"/>
  <c r="N18"/>
  <c r="N19"/>
  <c r="N20"/>
  <c r="H8"/>
  <c r="H9"/>
  <c r="H10"/>
  <c r="H11"/>
  <c r="H12"/>
  <c r="H13"/>
  <c r="H14"/>
  <c r="H15"/>
  <c r="H16"/>
  <c r="H17"/>
  <c r="H18"/>
  <c r="H19"/>
  <c r="H20"/>
  <c r="H7"/>
  <c r="I20" i="8"/>
  <c r="I18"/>
  <c r="I16"/>
  <c r="I15"/>
  <c r="I14"/>
  <c r="I13"/>
  <c r="I12"/>
  <c r="I11"/>
  <c r="I10"/>
  <c r="J14"/>
  <c r="J13"/>
  <c r="J12"/>
  <c r="J10"/>
  <c r="J9"/>
  <c r="J8"/>
  <c r="J20"/>
  <c r="J18"/>
  <c r="J16"/>
  <c r="J15"/>
  <c r="J11"/>
  <c r="I9"/>
  <c r="I8"/>
  <c r="H23" i="9" l="1"/>
  <c r="H17"/>
  <c r="H18"/>
  <c r="H19"/>
  <c r="H20"/>
  <c r="H21"/>
  <c r="H16"/>
  <c r="H14"/>
  <c r="H11"/>
  <c r="H12"/>
  <c r="H10"/>
</calcChain>
</file>

<file path=xl/sharedStrings.xml><?xml version="1.0" encoding="utf-8"?>
<sst xmlns="http://schemas.openxmlformats.org/spreadsheetml/2006/main" count="137" uniqueCount="76">
  <si>
    <t>№ п/п</t>
  </si>
  <si>
    <t>Наименование показателя</t>
  </si>
  <si>
    <t xml:space="preserve">Фактически сложившаяся средняя заработная плата в Волгоградской области </t>
  </si>
  <si>
    <t>за 2013 год</t>
  </si>
  <si>
    <t>Фактически сложившаяся средняя заработная плата в ЮФО</t>
  </si>
  <si>
    <t>Фактически сложившаяся средняя заработная плата в РФ</t>
  </si>
  <si>
    <t>ВО</t>
  </si>
  <si>
    <t>ЮФО</t>
  </si>
  <si>
    <t>РФ</t>
  </si>
  <si>
    <t>2013 год</t>
  </si>
  <si>
    <t xml:space="preserve">Средняя заработная плата в сфере общего образования </t>
  </si>
  <si>
    <t>Отклонение</t>
  </si>
  <si>
    <t>Врачи и работники медицинских организаций, имеющие высшее медицинское (фармацевтическое) или иное высшее образование, предоставляющие медицинские услуги (обеспечивающие предоставление медицинских услуг)</t>
  </si>
  <si>
    <t>Средний медицинский (фармацевтический) персонал (персонал, обеспечивающий условия для предоставления медицинских услуг)</t>
  </si>
  <si>
    <t>Младший медицинский  персонал (персонал, обеспечивающий условия для предоставления медицинских услуг)</t>
  </si>
  <si>
    <t>Социальные работники</t>
  </si>
  <si>
    <t>Работники учреждений культуры</t>
  </si>
  <si>
    <t>2014 год</t>
  </si>
  <si>
    <t>за 2014 год</t>
  </si>
  <si>
    <t xml:space="preserve"> РФ</t>
  </si>
  <si>
    <t>Педагогические работники образовательных организаций общего образования</t>
  </si>
  <si>
    <t>Преподаватели и мастера производственного обучения образовательных организаций начального и среднего профессионального образования</t>
  </si>
  <si>
    <t>Е.В. Самарцева</t>
  </si>
  <si>
    <t>Приложение № 1</t>
  </si>
  <si>
    <t>Приложение № 3</t>
  </si>
  <si>
    <t>Ведущий инспектор КСП Волгоградской области</t>
  </si>
  <si>
    <t xml:space="preserve">2013 год </t>
  </si>
  <si>
    <t>Преподаватели образовательных учреждений высшего профессионального образования</t>
  </si>
  <si>
    <t>Средняя заработная плата учителей</t>
  </si>
  <si>
    <t>2015 год</t>
  </si>
  <si>
    <t>за 2015 год</t>
  </si>
  <si>
    <t>Педагогические работники организаций, оказывающих социальные услуги детям-сиротам и детям, оставшимся без попечения родителей</t>
  </si>
  <si>
    <t>2016 год</t>
  </si>
  <si>
    <t>Факт</t>
  </si>
  <si>
    <t xml:space="preserve"> за 2016 год</t>
  </si>
  <si>
    <t>Приложение №2</t>
  </si>
  <si>
    <t>1 квартал  2017 года</t>
  </si>
  <si>
    <t xml:space="preserve">  1 кв. 2017 года</t>
  </si>
  <si>
    <t xml:space="preserve">* показатель анализируется по отношению к среднее заработной плате в сфере общего образования </t>
  </si>
  <si>
    <t>** показатель анализируется по отношению к среднее заработной плате учителей</t>
  </si>
  <si>
    <t>Педагогические работники государственных (муниципальных) организаций дошкольного образования*</t>
  </si>
  <si>
    <t>Педагогические работники учреждений дополнительного образования детей**</t>
  </si>
  <si>
    <t xml:space="preserve"> за 1 кв. 2017 года</t>
  </si>
  <si>
    <t>22996</t>
  </si>
  <si>
    <t>Сравнительный анализ уровня средней заработной платы работников социальной сферы Волгоградской области, Южного федерального округа и Российской Федерации за 2013-2016 годы  и 1 квартал  2017 года</t>
  </si>
  <si>
    <t xml:space="preserve">* показатель анализируется по отношению к средней заработной плате в сфере общего образования </t>
  </si>
  <si>
    <t>** показатель анализируется по отношению к средней заработной плате учителей</t>
  </si>
  <si>
    <t>Педагогические работники дошкольных образовательных организаций*</t>
  </si>
  <si>
    <t>Средняя заработная плата по экономике</t>
  </si>
  <si>
    <t>Оценка динамики роста средней заработной платы работников социальной сферы Волгоградской области за 2013-2016 годы  и 1 квартал 2017 года</t>
  </si>
  <si>
    <t>Анализ соответствия фактически достигнутого за 1 квартал 2017 года уровня средней заработной платы отдельных категорий работников социальной сферы Волгоградской области, показателям установленным соответствующими отраслевыми «дорожными картами»</t>
  </si>
  <si>
    <t>Изменение показателей, характеризующих уровень заработной платы отдельных категорий работников социальной сферы Волгоградской области, установленных соответствующими отраслевыми «дорожными картами»</t>
  </si>
  <si>
    <t>N п/п</t>
  </si>
  <si>
    <t>Наименование целевого показателя</t>
  </si>
  <si>
    <t>Значение показателя по годам</t>
  </si>
  <si>
    <t>Постановление Губернатора Волгоградской области от 27.03.2013 № 261 "Об утверждении плана мероприятий ("дорожной карты") "Изменения в отраслях социальной сферы, направленные на повышение эффективности здравоохранения Волгоградской области" (с изменениями от 19.10.2016)</t>
  </si>
  <si>
    <t>Постановление Правительства Волгоградской области от 26.03.2013 № 128-п "Об утверждении плана мероприятий ("дорожной карты") "Повышение эффективности и качества услуг в сфере социального обслуживания населения Волгоградской области на 2013-2018 годы" (с изменениями от 26.09.2016)</t>
  </si>
  <si>
    <t>Постановление Правительства Волгоградской области от 23.04.2013 № 203-п "Об утверждении плана мероприятий ("дорожной карты") "Изменения в отраслях социальной сферы, направленные на повышение эффективности образования и науки Волгоградской области" (с изменениями от 07.10.2016)</t>
  </si>
  <si>
    <t>Педагогические работники государственных (муниципальных) организаций дошкольного образования</t>
  </si>
  <si>
    <t>Педагогические работники учреждений дополнительного образования детей</t>
  </si>
  <si>
    <t xml:space="preserve">Постановление Правительства Волгоградской области от 19.03.2013 № 116-п "О мерах по поэтапному повышению заработной платы работников государственных учреждений культуры Волгоградской области" </t>
  </si>
  <si>
    <t>Педагогические работники дошкольных образовательных организаций**</t>
  </si>
  <si>
    <t xml:space="preserve">**  показатель анализируется по отношению к средней заработной плате в сфере общего образования </t>
  </si>
  <si>
    <t>* показатель не анализируется  с допущенной ошибкой при формировании отчета Росстату за 2016 год</t>
  </si>
  <si>
    <t>1 кв. 2017</t>
  </si>
  <si>
    <t>Отклонение 2017 от 2016 года</t>
  </si>
  <si>
    <t>Средняя заработная плата учителей***</t>
  </si>
  <si>
    <t>Педагогические работники учреждений дополнительного образования детей****</t>
  </si>
  <si>
    <t>***  не мониторируется, приведен для сравнения средней заработной платы по п. 14</t>
  </si>
  <si>
    <t>****  показатель анализируется по отношению к средней заработной плате учителей</t>
  </si>
  <si>
    <t>целевой показатель "дорожной карты" на 2017 год</t>
  </si>
  <si>
    <t xml:space="preserve"> %</t>
  </si>
  <si>
    <t xml:space="preserve"> руб.***</t>
  </si>
  <si>
    <t xml:space="preserve"> % от средней заработной платы</t>
  </si>
  <si>
    <t xml:space="preserve">*** значение целевого показателя дорожной карты в стоимостном выражении расчитано от фактически сложившейся в I квартале 2017 года средней заработной платы </t>
  </si>
  <si>
    <t>откло нение 2017 от 2016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</si>
</sst>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22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"/>
      <family val="1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name val="Times Bold Italic"/>
      <family val="1"/>
    </font>
    <font>
      <b/>
      <sz val="10"/>
      <name val="Times Bold Italic"/>
      <family val="1"/>
    </font>
    <font>
      <b/>
      <i/>
      <sz val="10"/>
      <name val="Times Bold Italic"/>
      <family val="1"/>
    </font>
    <font>
      <sz val="10"/>
      <color indexed="8"/>
      <name val="Times New Roman"/>
      <family val="1"/>
      <charset val="204"/>
    </font>
    <font>
      <sz val="10"/>
      <color theme="1"/>
      <name val="Times Bold Italic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1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0" xfId="0" applyFill="1" applyBorder="1"/>
    <xf numFmtId="0" fontId="2" fillId="0" borderId="1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1" fontId="10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/>
    <xf numFmtId="0" fontId="9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2" fillId="0" borderId="0" xfId="0" applyFont="1" applyFill="1"/>
    <xf numFmtId="0" fontId="2" fillId="0" borderId="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/>
    <xf numFmtId="0" fontId="14" fillId="0" borderId="0" xfId="0" applyFont="1" applyFill="1" applyBorder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11" fillId="0" borderId="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2" fillId="0" borderId="1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8;&#1072;&#1092;&#1080;&#1082;&#1080;%20&#1082;%20&#1084;&#1086;&#1085;&#1080;&#1090;&#1086;&#1088;&#1080;&#1085;&#1075;&#109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инами ка изменения ср. зп"/>
      <sheetName val="Динамика мед и соц раб"/>
      <sheetName val="Динамика пед. раб."/>
      <sheetName val="Уровень мед раб"/>
      <sheetName val="Уровень пед раб (2)"/>
      <sheetName val="Лист1"/>
      <sheetName val="Уровень мед"/>
      <sheetName val="Уровень пед"/>
      <sheetName val="Уровень культура и пед 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C5" t="str">
            <v>ВО</v>
          </cell>
          <cell r="D5" t="str">
            <v>ЮФО</v>
          </cell>
          <cell r="E5" t="str">
            <v xml:space="preserve"> РФ</v>
          </cell>
        </row>
        <row r="6">
          <cell r="B6" t="str">
            <v xml:space="preserve">Врачи </v>
          </cell>
          <cell r="C6">
            <v>1.5569172233774278</v>
          </cell>
          <cell r="D6">
            <v>1.5826143790849674</v>
          </cell>
          <cell r="E6">
            <v>1.5103700067497086</v>
          </cell>
        </row>
        <row r="7">
          <cell r="B7" t="str">
            <v xml:space="preserve">Средний медицинский  персонал </v>
          </cell>
          <cell r="C7">
            <v>0.98606379684112733</v>
          </cell>
          <cell r="D7">
            <v>0.95163398692810452</v>
          </cell>
          <cell r="E7">
            <v>0.85653801313125111</v>
          </cell>
        </row>
        <row r="8">
          <cell r="B8" t="str">
            <v xml:space="preserve">Младший медицинский  персонал </v>
          </cell>
          <cell r="C8">
            <v>0.63221696235013047</v>
          </cell>
          <cell r="D8">
            <v>0.66165577342047932</v>
          </cell>
          <cell r="E8">
            <v>0.57194575688777072</v>
          </cell>
        </row>
        <row r="9">
          <cell r="B9" t="str">
            <v>Социальные работники</v>
          </cell>
          <cell r="C9">
            <v>0.67712250586205369</v>
          </cell>
          <cell r="D9">
            <v>0.7562527233115468</v>
          </cell>
          <cell r="E9">
            <v>0.67727189053199977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workbookViewId="0">
      <selection activeCell="B30" sqref="B30"/>
    </sheetView>
  </sheetViews>
  <sheetFormatPr defaultRowHeight="15"/>
  <cols>
    <col min="1" max="1" width="3.7109375" style="8" customWidth="1"/>
    <col min="2" max="2" width="64.5703125" style="6" customWidth="1"/>
    <col min="3" max="8" width="10.42578125" style="6" customWidth="1"/>
    <col min="9" max="10" width="11.28515625" style="6" customWidth="1"/>
    <col min="11" max="16384" width="9.140625" style="6"/>
  </cols>
  <sheetData>
    <row r="1" spans="1:10">
      <c r="G1" s="73" t="s">
        <v>23</v>
      </c>
      <c r="H1" s="73"/>
      <c r="I1" s="73"/>
      <c r="J1" s="73"/>
    </row>
    <row r="2" spans="1:10" s="15" customFormat="1" ht="45.75" customHeight="1">
      <c r="A2" s="74" t="s">
        <v>50</v>
      </c>
      <c r="B2" s="74"/>
      <c r="C2" s="74"/>
      <c r="D2" s="74"/>
      <c r="E2" s="74"/>
      <c r="F2" s="74"/>
      <c r="G2" s="74"/>
      <c r="H2" s="74"/>
      <c r="I2" s="74"/>
      <c r="J2" s="74"/>
    </row>
    <row r="3" spans="1:10" s="15" customFormat="1" ht="15.75">
      <c r="A3" s="46"/>
      <c r="B3" s="25"/>
      <c r="C3" s="46"/>
      <c r="D3" s="46"/>
      <c r="E3" s="46"/>
      <c r="F3" s="46"/>
      <c r="G3" s="25"/>
      <c r="H3" s="25"/>
      <c r="I3" s="25"/>
      <c r="J3" s="25"/>
    </row>
    <row r="4" spans="1:10" ht="13.5" customHeight="1">
      <c r="A4" s="75" t="s">
        <v>0</v>
      </c>
      <c r="B4" s="78" t="s">
        <v>1</v>
      </c>
      <c r="C4" s="75" t="s">
        <v>26</v>
      </c>
      <c r="D4" s="75" t="s">
        <v>17</v>
      </c>
      <c r="E4" s="75" t="s">
        <v>29</v>
      </c>
      <c r="F4" s="75" t="s">
        <v>32</v>
      </c>
      <c r="G4" s="79" t="s">
        <v>37</v>
      </c>
      <c r="H4" s="80"/>
      <c r="I4" s="80"/>
      <c r="J4" s="81"/>
    </row>
    <row r="5" spans="1:10" ht="25.5" customHeight="1">
      <c r="A5" s="76"/>
      <c r="B5" s="78"/>
      <c r="C5" s="76"/>
      <c r="D5" s="76"/>
      <c r="E5" s="76"/>
      <c r="F5" s="76"/>
      <c r="G5" s="78" t="s">
        <v>33</v>
      </c>
      <c r="H5" s="79" t="s">
        <v>70</v>
      </c>
      <c r="I5" s="81"/>
      <c r="J5" s="78" t="s">
        <v>11</v>
      </c>
    </row>
    <row r="6" spans="1:10" s="10" customFormat="1" ht="10.5" customHeight="1">
      <c r="A6" s="77"/>
      <c r="B6" s="78"/>
      <c r="C6" s="77"/>
      <c r="D6" s="77"/>
      <c r="E6" s="77"/>
      <c r="F6" s="77"/>
      <c r="G6" s="78"/>
      <c r="H6" s="68" t="s">
        <v>71</v>
      </c>
      <c r="I6" s="68" t="s">
        <v>72</v>
      </c>
      <c r="J6" s="78"/>
    </row>
    <row r="7" spans="1:10" s="30" customFormat="1" ht="23.25" customHeight="1">
      <c r="A7" s="4">
        <v>1</v>
      </c>
      <c r="B7" s="27" t="s">
        <v>48</v>
      </c>
      <c r="C7" s="28">
        <v>21154</v>
      </c>
      <c r="D7" s="28">
        <v>23929</v>
      </c>
      <c r="E7" s="28">
        <v>22241</v>
      </c>
      <c r="F7" s="28">
        <v>22885</v>
      </c>
      <c r="G7" s="52">
        <v>22603</v>
      </c>
      <c r="H7" s="29"/>
      <c r="I7" s="29"/>
      <c r="J7" s="29"/>
    </row>
    <row r="8" spans="1:10" ht="40.5" customHeight="1">
      <c r="A8" s="4">
        <v>2</v>
      </c>
      <c r="B8" s="5" t="s">
        <v>12</v>
      </c>
      <c r="C8" s="1">
        <v>29436</v>
      </c>
      <c r="D8" s="1">
        <v>32448</v>
      </c>
      <c r="E8" s="1">
        <v>34115</v>
      </c>
      <c r="F8" s="1">
        <v>35581</v>
      </c>
      <c r="G8" s="1">
        <v>35191</v>
      </c>
      <c r="H8" s="2">
        <v>1.8</v>
      </c>
      <c r="I8" s="1">
        <f>$G$7*H8</f>
        <v>40685.4</v>
      </c>
      <c r="J8" s="2">
        <f>G8/I8-100%</f>
        <v>-0.13504598701254011</v>
      </c>
    </row>
    <row r="9" spans="1:10" ht="29.25" customHeight="1">
      <c r="A9" s="4">
        <v>3</v>
      </c>
      <c r="B9" s="5" t="s">
        <v>13</v>
      </c>
      <c r="C9" s="1">
        <v>17585</v>
      </c>
      <c r="D9" s="1">
        <v>19656</v>
      </c>
      <c r="E9" s="1">
        <v>20700</v>
      </c>
      <c r="F9" s="1">
        <v>22131</v>
      </c>
      <c r="G9" s="1">
        <v>22288</v>
      </c>
      <c r="H9" s="2">
        <v>0.9</v>
      </c>
      <c r="I9" s="1">
        <f>$G$7*H9</f>
        <v>20342.7</v>
      </c>
      <c r="J9" s="2">
        <f>G9/I9-100%</f>
        <v>9.5626440934585721E-2</v>
      </c>
    </row>
    <row r="10" spans="1:10" ht="30" customHeight="1">
      <c r="A10" s="4">
        <v>4</v>
      </c>
      <c r="B10" s="5" t="s">
        <v>14</v>
      </c>
      <c r="C10" s="1">
        <v>10386</v>
      </c>
      <c r="D10" s="1">
        <v>12415</v>
      </c>
      <c r="E10" s="1">
        <v>13110</v>
      </c>
      <c r="F10" s="1">
        <v>14109</v>
      </c>
      <c r="G10" s="1">
        <v>14290</v>
      </c>
      <c r="H10" s="2">
        <v>0.8</v>
      </c>
      <c r="I10" s="1">
        <f>$G$7*H10</f>
        <v>18082.400000000001</v>
      </c>
      <c r="J10" s="2">
        <f>G10/I10-100%</f>
        <v>-0.20972879706233694</v>
      </c>
    </row>
    <row r="11" spans="1:10">
      <c r="A11" s="4">
        <v>5</v>
      </c>
      <c r="B11" s="7" t="s">
        <v>15</v>
      </c>
      <c r="C11" s="1">
        <v>10502</v>
      </c>
      <c r="D11" s="1">
        <v>14263</v>
      </c>
      <c r="E11" s="1">
        <v>14978</v>
      </c>
      <c r="F11" s="1">
        <v>15233</v>
      </c>
      <c r="G11" s="1">
        <v>15305</v>
      </c>
      <c r="H11" s="2">
        <v>0.8</v>
      </c>
      <c r="I11" s="1">
        <f>$G$7*H11</f>
        <v>18082.400000000001</v>
      </c>
      <c r="J11" s="2">
        <f t="shared" ref="J9:J20" si="0">G11/I11-100%</f>
        <v>-0.15359686767243297</v>
      </c>
    </row>
    <row r="12" spans="1:10" ht="24">
      <c r="A12" s="4">
        <v>6</v>
      </c>
      <c r="B12" s="7" t="s">
        <v>31</v>
      </c>
      <c r="C12" s="1">
        <v>17744</v>
      </c>
      <c r="D12" s="1">
        <v>23467</v>
      </c>
      <c r="E12" s="1">
        <v>24217</v>
      </c>
      <c r="F12" s="53">
        <v>22966</v>
      </c>
      <c r="G12" s="53">
        <v>22996</v>
      </c>
      <c r="H12" s="2">
        <v>1</v>
      </c>
      <c r="I12" s="1">
        <f>$G$7*H12</f>
        <v>22603</v>
      </c>
      <c r="J12" s="2">
        <f>G12/I12-100%</f>
        <v>1.7387072512498269E-2</v>
      </c>
    </row>
    <row r="13" spans="1:10" ht="12.75" customHeight="1">
      <c r="A13" s="4">
        <v>7</v>
      </c>
      <c r="B13" s="7" t="s">
        <v>20</v>
      </c>
      <c r="C13" s="3">
        <v>21178</v>
      </c>
      <c r="D13" s="3">
        <v>23842</v>
      </c>
      <c r="E13" s="3">
        <v>24795</v>
      </c>
      <c r="F13" s="3">
        <v>25192</v>
      </c>
      <c r="G13" s="3">
        <v>24857</v>
      </c>
      <c r="H13" s="2">
        <v>1</v>
      </c>
      <c r="I13" s="1">
        <f>$G$7*H13</f>
        <v>22603</v>
      </c>
      <c r="J13" s="2">
        <f>G13/I13-100%</f>
        <v>9.9721275936822451E-2</v>
      </c>
    </row>
    <row r="14" spans="1:10" ht="24" customHeight="1">
      <c r="A14" s="4">
        <v>8</v>
      </c>
      <c r="B14" s="7" t="s">
        <v>21</v>
      </c>
      <c r="C14" s="3">
        <v>17407</v>
      </c>
      <c r="D14" s="3">
        <v>21556</v>
      </c>
      <c r="E14" s="3">
        <v>22944</v>
      </c>
      <c r="F14" s="3">
        <v>23736</v>
      </c>
      <c r="G14" s="3">
        <v>22482</v>
      </c>
      <c r="H14" s="2">
        <v>1</v>
      </c>
      <c r="I14" s="1">
        <f>$G$7*H14</f>
        <v>22603</v>
      </c>
      <c r="J14" s="2">
        <f>G14/I14-100%</f>
        <v>-5.3532716895987598E-3</v>
      </c>
    </row>
    <row r="15" spans="1:10" ht="11.25" customHeight="1">
      <c r="A15" s="4">
        <v>9</v>
      </c>
      <c r="B15" s="7" t="s">
        <v>27</v>
      </c>
      <c r="C15" s="24">
        <v>29050</v>
      </c>
      <c r="D15" s="24">
        <v>32716</v>
      </c>
      <c r="E15" s="3">
        <v>35048</v>
      </c>
      <c r="F15" s="3">
        <v>38009</v>
      </c>
      <c r="G15" s="3">
        <v>33257</v>
      </c>
      <c r="H15" s="2">
        <v>2</v>
      </c>
      <c r="I15" s="1">
        <f>$G$7*H15</f>
        <v>45206</v>
      </c>
      <c r="J15" s="2">
        <f t="shared" si="0"/>
        <v>-0.26432331991328584</v>
      </c>
    </row>
    <row r="16" spans="1:10">
      <c r="A16" s="4">
        <v>10</v>
      </c>
      <c r="B16" s="7" t="s">
        <v>16</v>
      </c>
      <c r="C16" s="3">
        <v>12723</v>
      </c>
      <c r="D16" s="3">
        <v>15227</v>
      </c>
      <c r="E16" s="3">
        <v>15340</v>
      </c>
      <c r="F16" s="3">
        <v>16797</v>
      </c>
      <c r="G16" s="3">
        <v>17779</v>
      </c>
      <c r="H16" s="2">
        <v>0.9</v>
      </c>
      <c r="I16" s="1">
        <f>$G$7*H16</f>
        <v>20342.7</v>
      </c>
      <c r="J16" s="2">
        <f t="shared" si="0"/>
        <v>-0.1260255521636755</v>
      </c>
    </row>
    <row r="17" spans="1:10" s="30" customFormat="1">
      <c r="A17" s="4">
        <v>11</v>
      </c>
      <c r="B17" s="31" t="s">
        <v>10</v>
      </c>
      <c r="C17" s="32">
        <v>17858</v>
      </c>
      <c r="D17" s="32">
        <v>20216</v>
      </c>
      <c r="E17" s="28">
        <v>21188</v>
      </c>
      <c r="F17" s="28">
        <v>21728</v>
      </c>
      <c r="G17" s="28">
        <v>21868</v>
      </c>
      <c r="H17" s="9"/>
      <c r="I17" s="1"/>
      <c r="J17" s="2"/>
    </row>
    <row r="18" spans="1:10" ht="24">
      <c r="A18" s="4">
        <v>12</v>
      </c>
      <c r="B18" s="7" t="s">
        <v>40</v>
      </c>
      <c r="C18" s="3">
        <v>17219</v>
      </c>
      <c r="D18" s="3">
        <v>20055</v>
      </c>
      <c r="E18" s="3">
        <v>22044</v>
      </c>
      <c r="F18" s="3">
        <v>22559</v>
      </c>
      <c r="G18" s="3">
        <v>21584</v>
      </c>
      <c r="H18" s="2">
        <v>1</v>
      </c>
      <c r="I18" s="1">
        <f>G17*H18</f>
        <v>21868</v>
      </c>
      <c r="J18" s="2">
        <f t="shared" si="0"/>
        <v>-1.2987012987012991E-2</v>
      </c>
    </row>
    <row r="19" spans="1:10" s="30" customFormat="1" ht="14.25" customHeight="1">
      <c r="A19" s="4">
        <v>13</v>
      </c>
      <c r="B19" s="31" t="s">
        <v>28</v>
      </c>
      <c r="C19" s="32">
        <v>21948</v>
      </c>
      <c r="D19" s="32">
        <v>24461</v>
      </c>
      <c r="E19" s="32">
        <v>25336</v>
      </c>
      <c r="F19" s="32">
        <v>25629</v>
      </c>
      <c r="G19" s="32">
        <v>25297</v>
      </c>
      <c r="H19" s="9"/>
      <c r="I19" s="1"/>
      <c r="J19" s="2"/>
    </row>
    <row r="20" spans="1:10">
      <c r="A20" s="4">
        <v>14</v>
      </c>
      <c r="B20" s="7" t="s">
        <v>41</v>
      </c>
      <c r="C20" s="3">
        <v>15890</v>
      </c>
      <c r="D20" s="3">
        <v>20354</v>
      </c>
      <c r="E20" s="3">
        <v>21282</v>
      </c>
      <c r="F20" s="3">
        <v>22059</v>
      </c>
      <c r="G20" s="3">
        <v>21336</v>
      </c>
      <c r="H20" s="2">
        <v>1</v>
      </c>
      <c r="I20" s="1">
        <f>G19*H20</f>
        <v>25297</v>
      </c>
      <c r="J20" s="2">
        <f t="shared" si="0"/>
        <v>-0.15657983160058508</v>
      </c>
    </row>
    <row r="21" spans="1:10" ht="15" customHeight="1">
      <c r="A21" s="99" t="s">
        <v>38</v>
      </c>
      <c r="B21" s="99"/>
      <c r="C21" s="99"/>
      <c r="D21" s="99"/>
      <c r="E21" s="99"/>
      <c r="F21" s="99"/>
      <c r="G21" s="99"/>
      <c r="H21" s="99"/>
      <c r="I21" s="99"/>
      <c r="J21" s="99"/>
    </row>
    <row r="22" spans="1:10" ht="13.5" customHeight="1">
      <c r="A22" s="72" t="s">
        <v>39</v>
      </c>
      <c r="B22" s="72"/>
      <c r="C22" s="72"/>
      <c r="D22" s="72"/>
      <c r="E22" s="72"/>
      <c r="F22" s="72"/>
      <c r="G22" s="72"/>
      <c r="H22" s="72"/>
      <c r="I22" s="72"/>
      <c r="J22" s="72"/>
    </row>
    <row r="23" spans="1:10" ht="15" customHeight="1">
      <c r="A23" s="72" t="s">
        <v>74</v>
      </c>
      <c r="B23" s="72"/>
      <c r="C23" s="72"/>
      <c r="D23" s="72"/>
      <c r="E23" s="72"/>
      <c r="F23" s="72"/>
      <c r="G23" s="72"/>
      <c r="H23" s="72"/>
      <c r="I23" s="72"/>
      <c r="J23" s="72"/>
    </row>
    <row r="24" spans="1:10">
      <c r="A24" s="67"/>
      <c r="B24" s="67"/>
      <c r="C24" s="67"/>
      <c r="D24" s="67"/>
      <c r="E24" s="67"/>
      <c r="F24" s="67"/>
      <c r="G24" s="67"/>
      <c r="H24" s="67"/>
      <c r="I24" s="67"/>
      <c r="J24" s="67"/>
    </row>
    <row r="25" spans="1:10">
      <c r="A25" s="67"/>
      <c r="B25" s="67"/>
      <c r="C25" s="67"/>
      <c r="D25" s="67"/>
      <c r="E25" s="67"/>
      <c r="F25" s="67"/>
      <c r="G25" s="67"/>
      <c r="H25" s="67"/>
      <c r="I25" s="67"/>
      <c r="J25" s="67"/>
    </row>
    <row r="26" spans="1:10" s="20" customFormat="1" ht="15.75">
      <c r="A26" s="19"/>
      <c r="B26" s="20" t="s">
        <v>25</v>
      </c>
      <c r="H26" s="20" t="s">
        <v>22</v>
      </c>
    </row>
    <row r="27" spans="1:10">
      <c r="A27" s="47"/>
      <c r="B27" s="47"/>
      <c r="C27" s="47"/>
      <c r="D27" s="47"/>
      <c r="E27" s="47"/>
      <c r="F27" s="47"/>
      <c r="G27" s="47"/>
      <c r="H27" s="47"/>
      <c r="I27" s="67"/>
      <c r="J27" s="47"/>
    </row>
    <row r="28" spans="1:10" ht="15.75" customHeight="1">
      <c r="A28" s="47"/>
      <c r="B28" s="47"/>
      <c r="C28" s="47"/>
      <c r="D28" s="47"/>
      <c r="E28" s="47"/>
      <c r="F28" s="47"/>
      <c r="G28" s="47"/>
      <c r="H28" s="47"/>
      <c r="I28" s="67"/>
      <c r="J28" s="47"/>
    </row>
  </sheetData>
  <mergeCells count="15">
    <mergeCell ref="A23:J23"/>
    <mergeCell ref="A22:J22"/>
    <mergeCell ref="A21:J21"/>
    <mergeCell ref="G1:J1"/>
    <mergeCell ref="A2:J2"/>
    <mergeCell ref="A4:A6"/>
    <mergeCell ref="B4:B6"/>
    <mergeCell ref="C4:C6"/>
    <mergeCell ref="D4:D6"/>
    <mergeCell ref="E4:E6"/>
    <mergeCell ref="G4:J4"/>
    <mergeCell ref="G5:G6"/>
    <mergeCell ref="H5:I5"/>
    <mergeCell ref="J5:J6"/>
    <mergeCell ref="F4:F6"/>
  </mergeCells>
  <pageMargins left="0.23622047244094491" right="0.19685039370078741" top="0.43307086614173229" bottom="0.3937007874015748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6"/>
  <sheetViews>
    <sheetView topLeftCell="C5" workbookViewId="0">
      <selection activeCell="O12" sqref="O12"/>
    </sheetView>
  </sheetViews>
  <sheetFormatPr defaultRowHeight="15"/>
  <cols>
    <col min="1" max="1" width="3.5703125" style="40" customWidth="1"/>
    <col min="2" max="2" width="54.7109375" style="6" customWidth="1"/>
    <col min="3" max="3" width="6.5703125" style="6" customWidth="1"/>
    <col min="4" max="5" width="6.28515625" style="6" customWidth="1"/>
    <col min="6" max="7" width="6.5703125" style="6" customWidth="1"/>
    <col min="8" max="8" width="6.7109375" style="98" customWidth="1"/>
    <col min="9" max="9" width="6.140625" style="12" customWidth="1"/>
    <col min="10" max="10" width="6.28515625" style="6" customWidth="1"/>
    <col min="11" max="11" width="6.42578125" style="6" customWidth="1"/>
    <col min="12" max="13" width="7" style="6" customWidth="1"/>
    <col min="14" max="14" width="6.5703125" style="98" customWidth="1"/>
    <col min="15" max="15" width="6.7109375" style="6" customWidth="1"/>
    <col min="16" max="18" width="6.42578125" style="6" customWidth="1"/>
    <col min="19" max="19" width="7.28515625" style="6" customWidth="1"/>
    <col min="20" max="20" width="7.28515625" style="98" customWidth="1"/>
    <col min="21" max="16384" width="9.140625" style="6"/>
  </cols>
  <sheetData>
    <row r="1" spans="1:20" ht="18.75">
      <c r="B1" s="23"/>
      <c r="O1" s="82" t="s">
        <v>35</v>
      </c>
      <c r="P1" s="82"/>
      <c r="Q1" s="82"/>
      <c r="R1" s="82"/>
      <c r="S1" s="82"/>
      <c r="T1" s="82"/>
    </row>
    <row r="2" spans="1:20" ht="15" customHeight="1">
      <c r="B2" s="23"/>
      <c r="O2" s="44"/>
      <c r="P2" s="44"/>
      <c r="Q2" s="44"/>
      <c r="R2" s="48"/>
      <c r="S2" s="48"/>
      <c r="T2" s="69"/>
    </row>
    <row r="3" spans="1:20" s="14" customFormat="1" ht="15" customHeight="1">
      <c r="A3" s="74" t="s">
        <v>49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</row>
    <row r="4" spans="1:20" s="14" customFormat="1" ht="15.75">
      <c r="A4" s="38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</row>
    <row r="5" spans="1:20" ht="51.75" customHeight="1">
      <c r="A5" s="78" t="s">
        <v>0</v>
      </c>
      <c r="B5" s="83" t="s">
        <v>1</v>
      </c>
      <c r="C5" s="83" t="s">
        <v>2</v>
      </c>
      <c r="D5" s="83"/>
      <c r="E5" s="83"/>
      <c r="F5" s="83"/>
      <c r="G5" s="83"/>
      <c r="H5" s="83"/>
      <c r="I5" s="83" t="s">
        <v>4</v>
      </c>
      <c r="J5" s="83"/>
      <c r="K5" s="83"/>
      <c r="L5" s="83"/>
      <c r="M5" s="83"/>
      <c r="N5" s="83"/>
      <c r="O5" s="83" t="s">
        <v>5</v>
      </c>
      <c r="P5" s="83"/>
      <c r="Q5" s="83"/>
      <c r="R5" s="83"/>
      <c r="S5" s="83"/>
      <c r="T5" s="83"/>
    </row>
    <row r="6" spans="1:20" ht="51.75" customHeight="1">
      <c r="A6" s="78"/>
      <c r="B6" s="83"/>
      <c r="C6" s="45" t="s">
        <v>3</v>
      </c>
      <c r="D6" s="45" t="s">
        <v>18</v>
      </c>
      <c r="E6" s="45" t="s">
        <v>30</v>
      </c>
      <c r="F6" s="49" t="s">
        <v>34</v>
      </c>
      <c r="G6" s="49" t="s">
        <v>42</v>
      </c>
      <c r="H6" s="70" t="s">
        <v>75</v>
      </c>
      <c r="I6" s="21" t="s">
        <v>3</v>
      </c>
      <c r="J6" s="45" t="s">
        <v>18</v>
      </c>
      <c r="K6" s="45" t="s">
        <v>30</v>
      </c>
      <c r="L6" s="49" t="s">
        <v>34</v>
      </c>
      <c r="M6" s="49" t="s">
        <v>42</v>
      </c>
      <c r="N6" s="70" t="s">
        <v>75</v>
      </c>
      <c r="O6" s="45" t="s">
        <v>3</v>
      </c>
      <c r="P6" s="45" t="s">
        <v>18</v>
      </c>
      <c r="Q6" s="45" t="s">
        <v>30</v>
      </c>
      <c r="R6" s="49" t="s">
        <v>34</v>
      </c>
      <c r="S6" s="49" t="s">
        <v>42</v>
      </c>
      <c r="T6" s="70" t="s">
        <v>75</v>
      </c>
    </row>
    <row r="7" spans="1:20" s="37" customFormat="1" ht="16.5" customHeight="1">
      <c r="A7" s="32">
        <v>1</v>
      </c>
      <c r="B7" s="36" t="s">
        <v>48</v>
      </c>
      <c r="C7" s="28">
        <v>21154</v>
      </c>
      <c r="D7" s="28">
        <v>23929</v>
      </c>
      <c r="E7" s="28">
        <v>22241</v>
      </c>
      <c r="F7" s="28">
        <v>22885</v>
      </c>
      <c r="G7" s="28">
        <v>22603</v>
      </c>
      <c r="H7" s="9">
        <f>G7/F7-100%</f>
        <v>-1.2322481975092892E-2</v>
      </c>
      <c r="I7" s="34">
        <v>22496</v>
      </c>
      <c r="J7" s="28">
        <v>24518</v>
      </c>
      <c r="K7" s="28">
        <v>22896</v>
      </c>
      <c r="L7" s="28">
        <v>23351</v>
      </c>
      <c r="M7" s="28">
        <v>22950</v>
      </c>
      <c r="N7" s="9">
        <f>M7/L7-100%</f>
        <v>-1.7172712089418063E-2</v>
      </c>
      <c r="O7" s="28">
        <v>29960</v>
      </c>
      <c r="P7" s="28">
        <v>32611</v>
      </c>
      <c r="Q7" s="28">
        <v>30694</v>
      </c>
      <c r="R7" s="28">
        <v>32633</v>
      </c>
      <c r="S7" s="28">
        <v>32594</v>
      </c>
      <c r="T7" s="9">
        <f>S7/R7-100%</f>
        <v>-1.195109245242576E-3</v>
      </c>
    </row>
    <row r="8" spans="1:20" ht="48.75" customHeight="1">
      <c r="A8" s="3">
        <v>2</v>
      </c>
      <c r="B8" s="5" t="s">
        <v>12</v>
      </c>
      <c r="C8" s="1">
        <v>29436</v>
      </c>
      <c r="D8" s="1">
        <v>32448</v>
      </c>
      <c r="E8" s="1">
        <v>34115</v>
      </c>
      <c r="F8" s="1">
        <v>35581</v>
      </c>
      <c r="G8" s="1">
        <v>35191</v>
      </c>
      <c r="H8" s="2">
        <f t="shared" ref="H8:H20" si="0">G8/F8-100%</f>
        <v>-1.0960906101571077E-2</v>
      </c>
      <c r="I8" s="11">
        <v>33226</v>
      </c>
      <c r="J8" s="1">
        <v>34188</v>
      </c>
      <c r="K8" s="1">
        <v>35600</v>
      </c>
      <c r="L8" s="1">
        <v>37906</v>
      </c>
      <c r="M8" s="1">
        <v>36321</v>
      </c>
      <c r="N8" s="2">
        <f t="shared" ref="N8:N20" si="1">M8/L8-100%</f>
        <v>-4.1813960850525023E-2</v>
      </c>
      <c r="O8" s="1">
        <v>45013</v>
      </c>
      <c r="P8" s="1">
        <v>46231</v>
      </c>
      <c r="Q8" s="1">
        <v>47874</v>
      </c>
      <c r="R8" s="1">
        <v>50667</v>
      </c>
      <c r="S8" s="1">
        <v>49229</v>
      </c>
      <c r="T8" s="2">
        <f t="shared" ref="T8:T20" si="2">S8/R8-100%</f>
        <v>-2.8381392227682767E-2</v>
      </c>
    </row>
    <row r="9" spans="1:20" ht="26.25" customHeight="1">
      <c r="A9" s="3">
        <v>3</v>
      </c>
      <c r="B9" s="5" t="s">
        <v>13</v>
      </c>
      <c r="C9" s="1">
        <v>17585</v>
      </c>
      <c r="D9" s="1">
        <v>19656</v>
      </c>
      <c r="E9" s="1">
        <v>20700</v>
      </c>
      <c r="F9" s="1">
        <v>22131</v>
      </c>
      <c r="G9" s="1">
        <v>22288</v>
      </c>
      <c r="H9" s="2">
        <f t="shared" si="0"/>
        <v>7.0941213682165216E-3</v>
      </c>
      <c r="I9" s="11">
        <v>18295</v>
      </c>
      <c r="J9" s="1">
        <v>20320</v>
      </c>
      <c r="K9" s="1">
        <v>20844</v>
      </c>
      <c r="L9" s="1">
        <v>22238</v>
      </c>
      <c r="M9" s="1">
        <v>21840</v>
      </c>
      <c r="N9" s="2">
        <f t="shared" si="1"/>
        <v>-1.7897292922025354E-2</v>
      </c>
      <c r="O9" s="1">
        <v>24102</v>
      </c>
      <c r="P9" s="1">
        <v>26310</v>
      </c>
      <c r="Q9" s="1">
        <v>27001</v>
      </c>
      <c r="R9" s="1">
        <v>28174</v>
      </c>
      <c r="S9" s="1">
        <v>27918</v>
      </c>
      <c r="T9" s="2">
        <f t="shared" si="2"/>
        <v>-9.0863917086675405E-3</v>
      </c>
    </row>
    <row r="10" spans="1:20" ht="27.75" customHeight="1">
      <c r="A10" s="3">
        <v>4</v>
      </c>
      <c r="B10" s="5" t="s">
        <v>14</v>
      </c>
      <c r="C10" s="1">
        <v>10386</v>
      </c>
      <c r="D10" s="1">
        <v>12415</v>
      </c>
      <c r="E10" s="1">
        <v>13110</v>
      </c>
      <c r="F10" s="1">
        <v>14109</v>
      </c>
      <c r="G10" s="1">
        <v>14290</v>
      </c>
      <c r="H10" s="2">
        <f t="shared" si="0"/>
        <v>1.2828690906513618E-2</v>
      </c>
      <c r="I10" s="11">
        <v>11655</v>
      </c>
      <c r="J10" s="1">
        <v>13570</v>
      </c>
      <c r="K10" s="1">
        <v>14080</v>
      </c>
      <c r="L10" s="1">
        <v>15195</v>
      </c>
      <c r="M10" s="1">
        <v>15185</v>
      </c>
      <c r="N10" s="2">
        <f t="shared" si="1"/>
        <v>-6.5811122079628692E-4</v>
      </c>
      <c r="O10" s="1">
        <v>14313</v>
      </c>
      <c r="P10" s="1">
        <v>16130</v>
      </c>
      <c r="Q10" s="1">
        <v>16820</v>
      </c>
      <c r="R10" s="1">
        <v>18436</v>
      </c>
      <c r="S10" s="1">
        <v>18642</v>
      </c>
      <c r="T10" s="2">
        <f t="shared" si="2"/>
        <v>1.1173790410067275E-2</v>
      </c>
    </row>
    <row r="11" spans="1:20" ht="13.5" customHeight="1">
      <c r="A11" s="3">
        <v>5</v>
      </c>
      <c r="B11" s="7" t="s">
        <v>15</v>
      </c>
      <c r="C11" s="1">
        <v>10502</v>
      </c>
      <c r="D11" s="1">
        <v>14263</v>
      </c>
      <c r="E11" s="1">
        <v>14978</v>
      </c>
      <c r="F11" s="1">
        <v>15233</v>
      </c>
      <c r="G11" s="1">
        <v>15305</v>
      </c>
      <c r="H11" s="2">
        <f t="shared" si="0"/>
        <v>4.7265804503380249E-3</v>
      </c>
      <c r="I11" s="11">
        <v>11355</v>
      </c>
      <c r="J11" s="1">
        <v>14522</v>
      </c>
      <c r="K11" s="1">
        <v>16263</v>
      </c>
      <c r="L11" s="1">
        <v>17990</v>
      </c>
      <c r="M11" s="1">
        <v>17356</v>
      </c>
      <c r="N11" s="2">
        <f t="shared" si="1"/>
        <v>-3.524180100055585E-2</v>
      </c>
      <c r="O11" s="1">
        <v>14759</v>
      </c>
      <c r="P11" s="1">
        <v>18291</v>
      </c>
      <c r="Q11" s="1">
        <v>19766</v>
      </c>
      <c r="R11" s="1">
        <v>21601</v>
      </c>
      <c r="S11" s="1">
        <v>22075</v>
      </c>
      <c r="T11" s="2">
        <f t="shared" si="2"/>
        <v>2.1943428544974664E-2</v>
      </c>
    </row>
    <row r="12" spans="1:20" ht="24" customHeight="1">
      <c r="A12" s="3">
        <v>6</v>
      </c>
      <c r="B12" s="7" t="s">
        <v>31</v>
      </c>
      <c r="C12" s="1">
        <v>17744</v>
      </c>
      <c r="D12" s="1">
        <v>23467</v>
      </c>
      <c r="E12" s="1">
        <v>24217</v>
      </c>
      <c r="F12" s="1">
        <v>22966</v>
      </c>
      <c r="G12" s="1">
        <v>22996</v>
      </c>
      <c r="H12" s="2">
        <f t="shared" si="0"/>
        <v>1.3062788469913045E-3</v>
      </c>
      <c r="I12" s="11">
        <v>18068</v>
      </c>
      <c r="J12" s="1">
        <v>22930</v>
      </c>
      <c r="K12" s="1">
        <v>24030</v>
      </c>
      <c r="L12" s="1">
        <v>24545</v>
      </c>
      <c r="M12" s="1">
        <v>23660</v>
      </c>
      <c r="N12" s="2">
        <f t="shared" si="1"/>
        <v>-3.605622326339375E-2</v>
      </c>
      <c r="O12" s="1">
        <v>24177</v>
      </c>
      <c r="P12" s="1">
        <v>28586</v>
      </c>
      <c r="Q12" s="1">
        <v>29729</v>
      </c>
      <c r="R12" s="53">
        <v>30034</v>
      </c>
      <c r="S12" s="53">
        <v>30794</v>
      </c>
      <c r="T12" s="2">
        <f t="shared" si="2"/>
        <v>2.5304654724645381E-2</v>
      </c>
    </row>
    <row r="13" spans="1:20" ht="26.25" customHeight="1">
      <c r="A13" s="3">
        <v>7</v>
      </c>
      <c r="B13" s="7" t="s">
        <v>20</v>
      </c>
      <c r="C13" s="3">
        <v>21178</v>
      </c>
      <c r="D13" s="3">
        <v>23842</v>
      </c>
      <c r="E13" s="3">
        <v>24795</v>
      </c>
      <c r="F13" s="3">
        <v>25192</v>
      </c>
      <c r="G13" s="3">
        <v>24857</v>
      </c>
      <c r="H13" s="2">
        <f t="shared" si="0"/>
        <v>-1.3297872340425565E-2</v>
      </c>
      <c r="I13" s="13">
        <v>22618</v>
      </c>
      <c r="J13" s="3">
        <v>25186</v>
      </c>
      <c r="K13" s="3">
        <v>25763</v>
      </c>
      <c r="L13" s="3">
        <v>26254</v>
      </c>
      <c r="M13" s="3">
        <v>25673</v>
      </c>
      <c r="N13" s="2">
        <f t="shared" si="1"/>
        <v>-2.21299611487773E-2</v>
      </c>
      <c r="O13" s="3">
        <v>29038</v>
      </c>
      <c r="P13" s="3">
        <v>31535</v>
      </c>
      <c r="Q13" s="3">
        <v>32638</v>
      </c>
      <c r="R13" s="3">
        <v>33338</v>
      </c>
      <c r="S13" s="3">
        <v>33231</v>
      </c>
      <c r="T13" s="2">
        <f t="shared" si="2"/>
        <v>-3.2095506629071791E-3</v>
      </c>
    </row>
    <row r="14" spans="1:20" ht="24.75" customHeight="1">
      <c r="A14" s="3">
        <v>8</v>
      </c>
      <c r="B14" s="7" t="s">
        <v>21</v>
      </c>
      <c r="C14" s="3">
        <v>17407</v>
      </c>
      <c r="D14" s="3">
        <v>21556</v>
      </c>
      <c r="E14" s="3">
        <v>22944</v>
      </c>
      <c r="F14" s="3">
        <v>23736</v>
      </c>
      <c r="G14" s="3">
        <v>22482</v>
      </c>
      <c r="H14" s="2">
        <f t="shared" si="0"/>
        <v>-5.2831142568250722E-2</v>
      </c>
      <c r="I14" s="13">
        <v>19733</v>
      </c>
      <c r="J14" s="3">
        <v>22908</v>
      </c>
      <c r="K14" s="3">
        <v>24445</v>
      </c>
      <c r="L14" s="3">
        <v>25319</v>
      </c>
      <c r="M14" s="3">
        <v>24053</v>
      </c>
      <c r="N14" s="2">
        <f t="shared" si="1"/>
        <v>-5.0001974801532456E-2</v>
      </c>
      <c r="O14" s="3">
        <v>25144</v>
      </c>
      <c r="P14" s="3">
        <v>27691</v>
      </c>
      <c r="Q14" s="3">
        <v>28684</v>
      </c>
      <c r="R14" s="3">
        <v>29848</v>
      </c>
      <c r="S14" s="3">
        <v>28714</v>
      </c>
      <c r="T14" s="2">
        <f t="shared" si="2"/>
        <v>-3.7992495309568497E-2</v>
      </c>
    </row>
    <row r="15" spans="1:20" ht="24.75" customHeight="1">
      <c r="A15" s="3">
        <v>9</v>
      </c>
      <c r="B15" s="7" t="s">
        <v>27</v>
      </c>
      <c r="C15" s="3">
        <v>29050</v>
      </c>
      <c r="D15" s="3">
        <v>32716</v>
      </c>
      <c r="E15" s="3">
        <v>35048</v>
      </c>
      <c r="F15" s="3">
        <v>38009</v>
      </c>
      <c r="G15" s="3">
        <v>33257</v>
      </c>
      <c r="H15" s="2">
        <f t="shared" si="0"/>
        <v>-0.12502302086347972</v>
      </c>
      <c r="I15" s="13">
        <v>31181</v>
      </c>
      <c r="J15" s="3">
        <v>34966</v>
      </c>
      <c r="K15" s="3">
        <v>38017</v>
      </c>
      <c r="L15" s="3">
        <v>40493</v>
      </c>
      <c r="M15" s="3">
        <v>37416</v>
      </c>
      <c r="N15" s="2">
        <f t="shared" si="1"/>
        <v>-7.5988442446842663E-2</v>
      </c>
      <c r="O15" s="3">
        <v>40428</v>
      </c>
      <c r="P15" s="3">
        <v>47188</v>
      </c>
      <c r="Q15" s="3">
        <v>50703</v>
      </c>
      <c r="R15" s="3">
        <v>55028</v>
      </c>
      <c r="S15" s="3">
        <v>49861</v>
      </c>
      <c r="T15" s="2">
        <f t="shared" si="2"/>
        <v>-9.3897652104383278E-2</v>
      </c>
    </row>
    <row r="16" spans="1:20" ht="13.5" customHeight="1">
      <c r="A16" s="3">
        <v>10</v>
      </c>
      <c r="B16" s="7" t="s">
        <v>16</v>
      </c>
      <c r="C16" s="3">
        <v>12723</v>
      </c>
      <c r="D16" s="3">
        <v>15227</v>
      </c>
      <c r="E16" s="3">
        <v>15340</v>
      </c>
      <c r="F16" s="3">
        <v>16797</v>
      </c>
      <c r="G16" s="3">
        <v>17779</v>
      </c>
      <c r="H16" s="2">
        <f t="shared" si="0"/>
        <v>5.8462820741799204E-2</v>
      </c>
      <c r="I16" s="13">
        <v>13916</v>
      </c>
      <c r="J16" s="3">
        <v>16680</v>
      </c>
      <c r="K16" s="3">
        <v>17612</v>
      </c>
      <c r="L16" s="3">
        <v>19216</v>
      </c>
      <c r="M16" s="3">
        <v>18759</v>
      </c>
      <c r="N16" s="2">
        <f t="shared" si="1"/>
        <v>-2.3782264779350526E-2</v>
      </c>
      <c r="O16" s="3">
        <v>21072</v>
      </c>
      <c r="P16" s="3">
        <v>23879</v>
      </c>
      <c r="Q16" s="3">
        <v>25485</v>
      </c>
      <c r="R16" s="3">
        <v>27080</v>
      </c>
      <c r="S16" s="3">
        <v>26965</v>
      </c>
      <c r="T16" s="2">
        <f t="shared" si="2"/>
        <v>-4.2466765140325435E-3</v>
      </c>
    </row>
    <row r="17" spans="1:20" s="30" customFormat="1" ht="15" customHeight="1">
      <c r="A17" s="32">
        <v>11</v>
      </c>
      <c r="B17" s="31" t="s">
        <v>10</v>
      </c>
      <c r="C17" s="32">
        <v>17858</v>
      </c>
      <c r="D17" s="32">
        <v>20216</v>
      </c>
      <c r="E17" s="28">
        <v>21188</v>
      </c>
      <c r="F17" s="28">
        <v>21728</v>
      </c>
      <c r="G17" s="28">
        <v>21868</v>
      </c>
      <c r="H17" s="9">
        <f t="shared" si="0"/>
        <v>6.4432989690721421E-3</v>
      </c>
      <c r="I17" s="33">
        <v>19143</v>
      </c>
      <c r="J17" s="32">
        <v>21307</v>
      </c>
      <c r="K17" s="28">
        <v>21877</v>
      </c>
      <c r="L17" s="28">
        <v>22968</v>
      </c>
      <c r="M17" s="28">
        <v>22554</v>
      </c>
      <c r="N17" s="9">
        <f t="shared" si="1"/>
        <v>-1.8025078369905967E-2</v>
      </c>
      <c r="O17" s="32">
        <v>24624</v>
      </c>
      <c r="P17" s="32">
        <v>27127</v>
      </c>
      <c r="Q17" s="28">
        <v>28126</v>
      </c>
      <c r="R17" s="28">
        <v>29091</v>
      </c>
      <c r="S17" s="28">
        <v>28809</v>
      </c>
      <c r="T17" s="9">
        <f t="shared" si="2"/>
        <v>-9.6937197071259584E-3</v>
      </c>
    </row>
    <row r="18" spans="1:20" ht="16.5" customHeight="1">
      <c r="A18" s="3">
        <v>12</v>
      </c>
      <c r="B18" s="7" t="s">
        <v>61</v>
      </c>
      <c r="C18" s="3">
        <v>17219</v>
      </c>
      <c r="D18" s="3">
        <v>20055</v>
      </c>
      <c r="E18" s="3">
        <v>22044</v>
      </c>
      <c r="F18" s="3">
        <v>22559</v>
      </c>
      <c r="G18" s="3">
        <v>21584</v>
      </c>
      <c r="H18" s="2">
        <f t="shared" si="0"/>
        <v>-4.3220000886564081E-2</v>
      </c>
      <c r="I18" s="13">
        <v>19077</v>
      </c>
      <c r="J18" s="3">
        <v>20907</v>
      </c>
      <c r="K18" s="1">
        <v>22284</v>
      </c>
      <c r="L18" s="3">
        <v>22516</v>
      </c>
      <c r="M18" s="3">
        <v>21026</v>
      </c>
      <c r="N18" s="2">
        <f t="shared" si="1"/>
        <v>-6.6175164327589298E-2</v>
      </c>
      <c r="O18" s="3">
        <v>23363</v>
      </c>
      <c r="P18" s="3">
        <v>25592</v>
      </c>
      <c r="Q18" s="1">
        <v>26553</v>
      </c>
      <c r="R18" s="1">
        <v>27476</v>
      </c>
      <c r="S18" s="1">
        <v>26525</v>
      </c>
      <c r="T18" s="2">
        <f t="shared" si="2"/>
        <v>-3.4612025040034911E-2</v>
      </c>
    </row>
    <row r="19" spans="1:20" s="30" customFormat="1">
      <c r="A19" s="32">
        <v>13</v>
      </c>
      <c r="B19" s="31" t="s">
        <v>66</v>
      </c>
      <c r="C19" s="32">
        <v>21948</v>
      </c>
      <c r="D19" s="32">
        <v>24461</v>
      </c>
      <c r="E19" s="32">
        <v>25336</v>
      </c>
      <c r="F19" s="32">
        <v>25629</v>
      </c>
      <c r="G19" s="32">
        <v>25297</v>
      </c>
      <c r="H19" s="9">
        <f t="shared" si="0"/>
        <v>-1.2954075461391379E-2</v>
      </c>
      <c r="I19" s="32">
        <v>23291</v>
      </c>
      <c r="J19" s="32">
        <v>25827</v>
      </c>
      <c r="K19" s="32">
        <v>26281</v>
      </c>
      <c r="L19" s="32">
        <v>26604</v>
      </c>
      <c r="M19" s="32">
        <v>26059</v>
      </c>
      <c r="N19" s="9">
        <f t="shared" si="1"/>
        <v>-2.0485641256953846E-2</v>
      </c>
      <c r="O19" s="32">
        <v>29378</v>
      </c>
      <c r="P19" s="32">
        <v>31434</v>
      </c>
      <c r="Q19" s="32">
        <v>32206</v>
      </c>
      <c r="R19" s="32">
        <v>32874</v>
      </c>
      <c r="S19" s="32">
        <v>32675</v>
      </c>
      <c r="T19" s="9">
        <f t="shared" si="2"/>
        <v>-6.0534160734927456E-3</v>
      </c>
    </row>
    <row r="20" spans="1:20" ht="24.75" customHeight="1">
      <c r="A20" s="3">
        <v>14</v>
      </c>
      <c r="B20" s="7" t="s">
        <v>67</v>
      </c>
      <c r="C20" s="3">
        <v>15890</v>
      </c>
      <c r="D20" s="3">
        <v>20354</v>
      </c>
      <c r="E20" s="3">
        <v>21282</v>
      </c>
      <c r="F20" s="3">
        <v>22059</v>
      </c>
      <c r="G20" s="3">
        <v>21336</v>
      </c>
      <c r="H20" s="2">
        <f t="shared" si="0"/>
        <v>-3.2775737794097592E-2</v>
      </c>
      <c r="I20" s="13">
        <v>17911</v>
      </c>
      <c r="J20" s="3">
        <v>22012</v>
      </c>
      <c r="K20" s="3">
        <v>23067</v>
      </c>
      <c r="L20" s="3">
        <v>23490</v>
      </c>
      <c r="M20" s="3">
        <v>23009</v>
      </c>
      <c r="N20" s="2">
        <f t="shared" si="1"/>
        <v>-2.047679863771823E-2</v>
      </c>
      <c r="O20" s="3">
        <v>21593</v>
      </c>
      <c r="P20" s="3">
        <v>25324</v>
      </c>
      <c r="Q20" s="3">
        <v>26846</v>
      </c>
      <c r="R20" s="3">
        <v>27989</v>
      </c>
      <c r="S20" s="3">
        <v>28227</v>
      </c>
      <c r="T20" s="2">
        <f>S20/R20-100%</f>
        <v>8.5033405980921017E-3</v>
      </c>
    </row>
    <row r="21" spans="1:20" ht="16.5" customHeight="1">
      <c r="A21" s="72" t="s">
        <v>63</v>
      </c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26"/>
      <c r="R21" s="26"/>
      <c r="S21" s="26"/>
      <c r="T21" s="97"/>
    </row>
    <row r="22" spans="1:20">
      <c r="A22" s="72" t="s">
        <v>62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43"/>
      <c r="R22" s="47"/>
      <c r="S22" s="47"/>
    </row>
    <row r="23" spans="1:20" ht="15" customHeight="1">
      <c r="A23" s="72" t="s">
        <v>68</v>
      </c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66"/>
      <c r="R23" s="66"/>
      <c r="S23" s="66"/>
    </row>
    <row r="24" spans="1:20" ht="15" customHeight="1">
      <c r="A24" s="72" t="s">
        <v>69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43"/>
      <c r="R24" s="47"/>
      <c r="S24" s="47"/>
    </row>
    <row r="26" spans="1:20" s="20" customFormat="1" ht="15.75">
      <c r="A26" s="39"/>
      <c r="B26" s="20" t="s">
        <v>25</v>
      </c>
      <c r="N26" s="20" t="s">
        <v>22</v>
      </c>
    </row>
  </sheetData>
  <mergeCells count="11">
    <mergeCell ref="A23:P23"/>
    <mergeCell ref="A24:P24"/>
    <mergeCell ref="O1:T1"/>
    <mergeCell ref="A22:P22"/>
    <mergeCell ref="A3:T3"/>
    <mergeCell ref="C5:H5"/>
    <mergeCell ref="I5:N5"/>
    <mergeCell ref="O5:T5"/>
    <mergeCell ref="A5:A6"/>
    <mergeCell ref="B5:B6"/>
    <mergeCell ref="A21:P21"/>
  </mergeCells>
  <phoneticPr fontId="7" type="noConversion"/>
  <pageMargins left="0.44" right="0.18" top="0.74803149606299213" bottom="0.46" header="0.31496062992125984" footer="0.31496062992125984"/>
  <pageSetup paperSize="9" scale="7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5"/>
  <sheetViews>
    <sheetView tabSelected="1" view="pageBreakPreview" zoomScale="60" workbookViewId="0">
      <selection activeCell="E15" sqref="E15"/>
    </sheetView>
  </sheetViews>
  <sheetFormatPr defaultRowHeight="15"/>
  <cols>
    <col min="1" max="1" width="3.7109375" style="16" customWidth="1"/>
    <col min="2" max="2" width="72.42578125" style="17" customWidth="1"/>
    <col min="3" max="8" width="13.85546875" style="17" customWidth="1"/>
    <col min="9" max="16384" width="9.140625" style="17"/>
  </cols>
  <sheetData>
    <row r="1" spans="1:8">
      <c r="D1" s="84" t="s">
        <v>24</v>
      </c>
      <c r="E1" s="84"/>
      <c r="F1" s="84"/>
      <c r="G1" s="84"/>
      <c r="H1" s="84"/>
    </row>
    <row r="2" spans="1:8">
      <c r="D2" s="50"/>
      <c r="E2" s="50"/>
      <c r="F2" s="71"/>
      <c r="G2" s="42"/>
      <c r="H2" s="42"/>
    </row>
    <row r="3" spans="1:8" ht="15.75">
      <c r="A3" s="74" t="s">
        <v>44</v>
      </c>
      <c r="B3" s="74"/>
      <c r="C3" s="74"/>
      <c r="D3" s="74"/>
      <c r="E3" s="74"/>
      <c r="F3" s="74"/>
      <c r="G3" s="74"/>
      <c r="H3" s="74"/>
    </row>
    <row r="4" spans="1:8" ht="15.75">
      <c r="A4" s="25"/>
      <c r="B4" s="25"/>
    </row>
    <row r="5" spans="1:8" s="18" customFormat="1">
      <c r="A5" s="83" t="s">
        <v>0</v>
      </c>
      <c r="B5" s="83" t="s">
        <v>1</v>
      </c>
      <c r="C5" s="83" t="s">
        <v>36</v>
      </c>
      <c r="D5" s="83"/>
      <c r="E5" s="83"/>
      <c r="F5" s="83"/>
      <c r="G5" s="83"/>
      <c r="H5" s="83"/>
    </row>
    <row r="6" spans="1:8" s="18" customFormat="1" ht="15" customHeight="1">
      <c r="A6" s="83"/>
      <c r="B6" s="83"/>
      <c r="C6" s="85" t="s">
        <v>6</v>
      </c>
      <c r="D6" s="85" t="s">
        <v>7</v>
      </c>
      <c r="E6" s="85" t="s">
        <v>8</v>
      </c>
      <c r="F6" s="87" t="s">
        <v>73</v>
      </c>
      <c r="G6" s="88"/>
      <c r="H6" s="89"/>
    </row>
    <row r="7" spans="1:8">
      <c r="A7" s="83"/>
      <c r="B7" s="83"/>
      <c r="C7" s="86"/>
      <c r="D7" s="86"/>
      <c r="E7" s="86"/>
      <c r="F7" s="22" t="s">
        <v>6</v>
      </c>
      <c r="G7" s="22" t="s">
        <v>7</v>
      </c>
      <c r="H7" s="22" t="s">
        <v>19</v>
      </c>
    </row>
    <row r="8" spans="1:8" s="35" customFormat="1">
      <c r="A8" s="22">
        <v>1</v>
      </c>
      <c r="B8" s="27" t="s">
        <v>48</v>
      </c>
      <c r="C8" s="28">
        <v>22603</v>
      </c>
      <c r="D8" s="28">
        <v>22950</v>
      </c>
      <c r="E8" s="28">
        <v>32594</v>
      </c>
      <c r="F8" s="9"/>
      <c r="G8" s="9"/>
      <c r="H8" s="9"/>
    </row>
    <row r="9" spans="1:8" ht="36">
      <c r="A9" s="4">
        <v>2</v>
      </c>
      <c r="B9" s="5" t="s">
        <v>12</v>
      </c>
      <c r="C9" s="1">
        <v>35191</v>
      </c>
      <c r="D9" s="1">
        <v>36321</v>
      </c>
      <c r="E9" s="1">
        <v>49229</v>
      </c>
      <c r="F9" s="9">
        <f>C9/$C$8</f>
        <v>1.5569172233774278</v>
      </c>
      <c r="G9" s="9">
        <f>D9/$D$8</f>
        <v>1.5826143790849674</v>
      </c>
      <c r="H9" s="9">
        <f>E9/$E$8</f>
        <v>1.5103700067497086</v>
      </c>
    </row>
    <row r="10" spans="1:8" ht="24">
      <c r="A10" s="4">
        <v>3</v>
      </c>
      <c r="B10" s="5" t="s">
        <v>13</v>
      </c>
      <c r="C10" s="1">
        <v>22288</v>
      </c>
      <c r="D10" s="1">
        <v>21840</v>
      </c>
      <c r="E10" s="1">
        <v>27918</v>
      </c>
      <c r="F10" s="9">
        <f t="shared" ref="F10:F17" si="0">C10/$C$8</f>
        <v>0.98606379684112733</v>
      </c>
      <c r="G10" s="9">
        <f t="shared" ref="G10:G17" si="1">D10/$D$8</f>
        <v>0.95163398692810452</v>
      </c>
      <c r="H10" s="9">
        <f t="shared" ref="H10:H17" si="2">E10/$E$8</f>
        <v>0.85653801313125111</v>
      </c>
    </row>
    <row r="11" spans="1:8" ht="24">
      <c r="A11" s="4">
        <v>4</v>
      </c>
      <c r="B11" s="5" t="s">
        <v>14</v>
      </c>
      <c r="C11" s="1">
        <v>14290</v>
      </c>
      <c r="D11" s="1">
        <v>15185</v>
      </c>
      <c r="E11" s="1">
        <v>18642</v>
      </c>
      <c r="F11" s="9">
        <f t="shared" si="0"/>
        <v>0.63221696235013047</v>
      </c>
      <c r="G11" s="9">
        <f t="shared" si="1"/>
        <v>0.66165577342047932</v>
      </c>
      <c r="H11" s="9">
        <f t="shared" si="2"/>
        <v>0.57194575688777072</v>
      </c>
    </row>
    <row r="12" spans="1:8">
      <c r="A12" s="4">
        <v>5</v>
      </c>
      <c r="B12" s="7" t="s">
        <v>15</v>
      </c>
      <c r="C12" s="1">
        <v>15305</v>
      </c>
      <c r="D12" s="1">
        <v>17356</v>
      </c>
      <c r="E12" s="1">
        <v>22075</v>
      </c>
      <c r="F12" s="9">
        <f t="shared" si="0"/>
        <v>0.67712250586205369</v>
      </c>
      <c r="G12" s="9">
        <f t="shared" si="1"/>
        <v>0.7562527233115468</v>
      </c>
      <c r="H12" s="9">
        <f t="shared" si="2"/>
        <v>0.67727189053199977</v>
      </c>
    </row>
    <row r="13" spans="1:8" ht="24">
      <c r="A13" s="4">
        <v>6</v>
      </c>
      <c r="B13" s="7" t="s">
        <v>31</v>
      </c>
      <c r="C13" s="51" t="s">
        <v>43</v>
      </c>
      <c r="D13" s="1">
        <v>23660</v>
      </c>
      <c r="E13" s="1">
        <v>30794</v>
      </c>
      <c r="F13" s="9">
        <f t="shared" si="0"/>
        <v>1.0173870725124983</v>
      </c>
      <c r="G13" s="9">
        <f t="shared" si="1"/>
        <v>1.0309368191721133</v>
      </c>
      <c r="H13" s="9">
        <f t="shared" si="2"/>
        <v>0.94477511198380071</v>
      </c>
    </row>
    <row r="14" spans="1:8">
      <c r="A14" s="4">
        <v>7</v>
      </c>
      <c r="B14" s="7" t="s">
        <v>20</v>
      </c>
      <c r="C14" s="3">
        <v>24857</v>
      </c>
      <c r="D14" s="3">
        <v>25673</v>
      </c>
      <c r="E14" s="3">
        <v>33231</v>
      </c>
      <c r="F14" s="9">
        <f>C14/$C$8</f>
        <v>1.0997212759368225</v>
      </c>
      <c r="G14" s="9">
        <f t="shared" si="1"/>
        <v>1.1186492374727668</v>
      </c>
      <c r="H14" s="9">
        <f t="shared" si="2"/>
        <v>1.0195434742590661</v>
      </c>
    </row>
    <row r="15" spans="1:8" ht="24">
      <c r="A15" s="4">
        <v>8</v>
      </c>
      <c r="B15" s="7" t="s">
        <v>21</v>
      </c>
      <c r="C15" s="3">
        <v>22482</v>
      </c>
      <c r="D15" s="3">
        <v>24053</v>
      </c>
      <c r="E15" s="3">
        <v>28714</v>
      </c>
      <c r="F15" s="9">
        <f t="shared" si="0"/>
        <v>0.99464672831040124</v>
      </c>
      <c r="G15" s="9">
        <f t="shared" si="1"/>
        <v>1.0480610021786492</v>
      </c>
      <c r="H15" s="9">
        <f t="shared" si="2"/>
        <v>0.88095968583174822</v>
      </c>
    </row>
    <row r="16" spans="1:8">
      <c r="A16" s="4">
        <v>9</v>
      </c>
      <c r="B16" s="7" t="s">
        <v>27</v>
      </c>
      <c r="C16" s="3">
        <v>33257</v>
      </c>
      <c r="D16" s="3">
        <v>37416</v>
      </c>
      <c r="E16" s="3">
        <v>49861</v>
      </c>
      <c r="F16" s="9">
        <f t="shared" si="0"/>
        <v>1.4713533601734283</v>
      </c>
      <c r="G16" s="9">
        <f t="shared" si="1"/>
        <v>1.6303267973856208</v>
      </c>
      <c r="H16" s="9">
        <f t="shared" si="2"/>
        <v>1.5297600785420629</v>
      </c>
    </row>
    <row r="17" spans="1:8">
      <c r="A17" s="4">
        <v>10</v>
      </c>
      <c r="B17" s="7" t="s">
        <v>16</v>
      </c>
      <c r="C17" s="3">
        <v>17779</v>
      </c>
      <c r="D17" s="3">
        <v>18759</v>
      </c>
      <c r="E17" s="3">
        <v>29077</v>
      </c>
      <c r="F17" s="9">
        <f t="shared" si="0"/>
        <v>0.78657700305269207</v>
      </c>
      <c r="G17" s="9">
        <f t="shared" si="1"/>
        <v>0.81738562091503264</v>
      </c>
      <c r="H17" s="9">
        <f t="shared" si="2"/>
        <v>0.89209670491501503</v>
      </c>
    </row>
    <row r="18" spans="1:8" s="35" customFormat="1">
      <c r="A18" s="22">
        <v>11</v>
      </c>
      <c r="B18" s="31" t="s">
        <v>10</v>
      </c>
      <c r="C18" s="28">
        <v>21868</v>
      </c>
      <c r="D18" s="28">
        <v>22554</v>
      </c>
      <c r="E18" s="28">
        <v>28809</v>
      </c>
      <c r="F18" s="9"/>
      <c r="G18" s="9"/>
      <c r="H18" s="9"/>
    </row>
    <row r="19" spans="1:8">
      <c r="A19" s="4">
        <v>12</v>
      </c>
      <c r="B19" s="7" t="s">
        <v>47</v>
      </c>
      <c r="C19" s="3">
        <v>21584</v>
      </c>
      <c r="D19" s="3">
        <v>21026</v>
      </c>
      <c r="E19" s="1">
        <v>26525</v>
      </c>
      <c r="F19" s="9">
        <f>C19/$C$18</f>
        <v>0.98701298701298701</v>
      </c>
      <c r="G19" s="9">
        <f>D19/$D$18</f>
        <v>0.93225148532411106</v>
      </c>
      <c r="H19" s="9">
        <f>E19/$E$18</f>
        <v>0.92071921968829185</v>
      </c>
    </row>
    <row r="20" spans="1:8" s="35" customFormat="1">
      <c r="A20" s="22">
        <v>13</v>
      </c>
      <c r="B20" s="31" t="s">
        <v>28</v>
      </c>
      <c r="C20" s="32">
        <v>25297</v>
      </c>
      <c r="D20" s="32">
        <v>26059</v>
      </c>
      <c r="E20" s="32">
        <v>32675</v>
      </c>
      <c r="F20" s="9"/>
      <c r="G20" s="9"/>
      <c r="H20" s="9"/>
    </row>
    <row r="21" spans="1:8">
      <c r="A21" s="4">
        <v>14</v>
      </c>
      <c r="B21" s="7" t="s">
        <v>41</v>
      </c>
      <c r="C21" s="3">
        <v>21336</v>
      </c>
      <c r="D21" s="3">
        <v>23009</v>
      </c>
      <c r="E21" s="3">
        <v>28227</v>
      </c>
      <c r="F21" s="9">
        <f>C21/$C$20</f>
        <v>0.84342016839941492</v>
      </c>
      <c r="G21" s="9">
        <f>D21/$D$20</f>
        <v>0.88295790321961698</v>
      </c>
      <c r="H21" s="9">
        <f>E21/$E$20</f>
        <v>0.86387146136189752</v>
      </c>
    </row>
    <row r="22" spans="1:8">
      <c r="A22" s="72" t="s">
        <v>45</v>
      </c>
      <c r="B22" s="72"/>
      <c r="D22" s="41"/>
    </row>
    <row r="23" spans="1:8">
      <c r="A23" s="72" t="s">
        <v>46</v>
      </c>
      <c r="B23" s="72"/>
    </row>
    <row r="25" spans="1:8" s="20" customFormat="1" ht="15.75">
      <c r="A25" s="19"/>
      <c r="B25" s="20" t="s">
        <v>25</v>
      </c>
      <c r="F25" s="20" t="s">
        <v>22</v>
      </c>
    </row>
  </sheetData>
  <mergeCells count="11">
    <mergeCell ref="C6:C7"/>
    <mergeCell ref="D6:D7"/>
    <mergeCell ref="E6:E7"/>
    <mergeCell ref="F6:H6"/>
    <mergeCell ref="B5:B7"/>
    <mergeCell ref="A23:B23"/>
    <mergeCell ref="D1:H1"/>
    <mergeCell ref="A5:A7"/>
    <mergeCell ref="A22:B22"/>
    <mergeCell ref="C5:H5"/>
    <mergeCell ref="A3:H3"/>
  </mergeCells>
  <phoneticPr fontId="7" type="noConversion"/>
  <pageMargins left="0.48" right="0.27" top="0.35" bottom="0.33" header="0.19" footer="0.16"/>
  <pageSetup paperSize="9" scale="8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8"/>
  <sheetViews>
    <sheetView topLeftCell="A4" workbookViewId="0">
      <selection activeCell="Q17" sqref="Q17"/>
    </sheetView>
  </sheetViews>
  <sheetFormatPr defaultRowHeight="12.75"/>
  <cols>
    <col min="1" max="1" width="5" style="54" customWidth="1"/>
    <col min="2" max="2" width="46.5703125" style="54" customWidth="1"/>
    <col min="3" max="3" width="8.42578125" style="54" customWidth="1"/>
    <col min="4" max="4" width="8" style="54" customWidth="1"/>
    <col min="5" max="6" width="8.140625" style="54" customWidth="1"/>
    <col min="7" max="7" width="10.5703125" style="55" customWidth="1"/>
    <col min="8" max="8" width="11.28515625" style="54" customWidth="1"/>
    <col min="9" max="16384" width="9.140625" style="54"/>
  </cols>
  <sheetData>
    <row r="1" spans="1:8">
      <c r="G1" s="92" t="s">
        <v>23</v>
      </c>
      <c r="H1" s="92"/>
    </row>
    <row r="2" spans="1:8">
      <c r="H2" s="55"/>
    </row>
    <row r="3" spans="1:8" ht="30" customHeight="1">
      <c r="A3" s="92" t="s">
        <v>51</v>
      </c>
      <c r="B3" s="92"/>
      <c r="C3" s="92"/>
      <c r="D3" s="92"/>
      <c r="E3" s="92"/>
      <c r="F3" s="92"/>
      <c r="G3" s="92"/>
      <c r="H3" s="92"/>
    </row>
    <row r="5" spans="1:8" s="55" customFormat="1" ht="13.5" customHeight="1">
      <c r="A5" s="93" t="s">
        <v>52</v>
      </c>
      <c r="B5" s="93" t="s">
        <v>53</v>
      </c>
      <c r="C5" s="93" t="s">
        <v>54</v>
      </c>
      <c r="D5" s="93"/>
      <c r="E5" s="93"/>
      <c r="F5" s="93"/>
      <c r="G5" s="93"/>
      <c r="H5" s="93"/>
    </row>
    <row r="6" spans="1:8" s="55" customFormat="1" ht="12" customHeight="1">
      <c r="A6" s="93"/>
      <c r="B6" s="93"/>
      <c r="C6" s="93" t="s">
        <v>9</v>
      </c>
      <c r="D6" s="93" t="s">
        <v>17</v>
      </c>
      <c r="E6" s="93" t="s">
        <v>29</v>
      </c>
      <c r="F6" s="93" t="s">
        <v>32</v>
      </c>
      <c r="G6" s="95" t="s">
        <v>64</v>
      </c>
      <c r="H6" s="90" t="s">
        <v>65</v>
      </c>
    </row>
    <row r="7" spans="1:8" s="55" customFormat="1" ht="39.75" customHeight="1">
      <c r="A7" s="93"/>
      <c r="B7" s="93"/>
      <c r="C7" s="93"/>
      <c r="D7" s="93"/>
      <c r="E7" s="93"/>
      <c r="F7" s="93"/>
      <c r="G7" s="96"/>
      <c r="H7" s="91"/>
    </row>
    <row r="8" spans="1:8">
      <c r="A8" s="63">
        <v>1</v>
      </c>
      <c r="B8" s="63">
        <v>2</v>
      </c>
      <c r="C8" s="63">
        <v>3</v>
      </c>
      <c r="D8" s="63">
        <v>4</v>
      </c>
      <c r="E8" s="63">
        <v>5</v>
      </c>
      <c r="F8" s="63"/>
      <c r="G8" s="63">
        <v>7</v>
      </c>
      <c r="H8" s="63">
        <v>8</v>
      </c>
    </row>
    <row r="9" spans="1:8" ht="41.25" customHeight="1">
      <c r="A9" s="94" t="s">
        <v>55</v>
      </c>
      <c r="B9" s="94"/>
      <c r="C9" s="94"/>
      <c r="D9" s="94"/>
      <c r="E9" s="94"/>
      <c r="F9" s="94"/>
      <c r="G9" s="94"/>
      <c r="H9" s="94"/>
    </row>
    <row r="10" spans="1:8" ht="66" customHeight="1">
      <c r="A10" s="56">
        <v>1</v>
      </c>
      <c r="B10" s="57" t="s">
        <v>12</v>
      </c>
      <c r="C10" s="56">
        <v>136.80000000000001</v>
      </c>
      <c r="D10" s="56">
        <v>130.69999999999999</v>
      </c>
      <c r="E10" s="56">
        <v>137</v>
      </c>
      <c r="F10" s="56">
        <v>146.5</v>
      </c>
      <c r="G10" s="62">
        <v>180</v>
      </c>
      <c r="H10" s="56">
        <f>G10-F10</f>
        <v>33.5</v>
      </c>
    </row>
    <row r="11" spans="1:8" ht="41.25" customHeight="1">
      <c r="A11" s="56">
        <v>2</v>
      </c>
      <c r="B11" s="57" t="s">
        <v>13</v>
      </c>
      <c r="C11" s="56">
        <v>81.400000000000006</v>
      </c>
      <c r="D11" s="56">
        <v>76.2</v>
      </c>
      <c r="E11" s="56">
        <v>79.3</v>
      </c>
      <c r="F11" s="56">
        <v>88.7</v>
      </c>
      <c r="G11" s="62">
        <v>90</v>
      </c>
      <c r="H11" s="56">
        <f t="shared" ref="H11:H12" si="0">G11-F11</f>
        <v>1.2999999999999972</v>
      </c>
    </row>
    <row r="12" spans="1:8" ht="41.25" customHeight="1">
      <c r="A12" s="56">
        <v>3</v>
      </c>
      <c r="B12" s="57" t="s">
        <v>14</v>
      </c>
      <c r="C12" s="56">
        <v>48.1</v>
      </c>
      <c r="D12" s="56">
        <v>51</v>
      </c>
      <c r="E12" s="56">
        <v>52.4</v>
      </c>
      <c r="F12" s="56">
        <v>56.2</v>
      </c>
      <c r="G12" s="62">
        <v>80</v>
      </c>
      <c r="H12" s="56">
        <f t="shared" si="0"/>
        <v>23.799999999999997</v>
      </c>
    </row>
    <row r="13" spans="1:8" ht="42.75" customHeight="1">
      <c r="A13" s="94" t="s">
        <v>56</v>
      </c>
      <c r="B13" s="94"/>
      <c r="C13" s="94"/>
      <c r="D13" s="94"/>
      <c r="E13" s="94"/>
      <c r="F13" s="94"/>
      <c r="G13" s="94"/>
      <c r="H13" s="94"/>
    </row>
    <row r="14" spans="1:8" ht="15.75" customHeight="1">
      <c r="A14" s="56">
        <v>4</v>
      </c>
      <c r="B14" s="64" t="s">
        <v>15</v>
      </c>
      <c r="C14" s="56">
        <v>49.6</v>
      </c>
      <c r="D14" s="56">
        <v>59.6</v>
      </c>
      <c r="E14" s="56">
        <v>67.3</v>
      </c>
      <c r="F14" s="56">
        <v>64.8</v>
      </c>
      <c r="G14" s="62">
        <v>80</v>
      </c>
      <c r="H14" s="56">
        <f>G14-F14</f>
        <v>15.200000000000003</v>
      </c>
    </row>
    <row r="15" spans="1:8" ht="43.5" customHeight="1">
      <c r="A15" s="94" t="s">
        <v>57</v>
      </c>
      <c r="B15" s="94"/>
      <c r="C15" s="94"/>
      <c r="D15" s="94"/>
      <c r="E15" s="94"/>
      <c r="F15" s="94"/>
      <c r="G15" s="94"/>
      <c r="H15" s="94"/>
    </row>
    <row r="16" spans="1:8" ht="41.25" customHeight="1">
      <c r="A16" s="56">
        <v>5</v>
      </c>
      <c r="B16" s="58" t="s">
        <v>58</v>
      </c>
      <c r="C16" s="56">
        <v>96.3</v>
      </c>
      <c r="D16" s="56">
        <v>99.2</v>
      </c>
      <c r="E16" s="56">
        <v>104.03</v>
      </c>
      <c r="F16" s="56">
        <v>100.1</v>
      </c>
      <c r="G16" s="62">
        <v>100</v>
      </c>
      <c r="H16" s="65">
        <f>G16-F16</f>
        <v>-9.9999999999994316E-2</v>
      </c>
    </row>
    <row r="17" spans="1:8" ht="27.75" customHeight="1">
      <c r="A17" s="56">
        <v>6</v>
      </c>
      <c r="B17" s="58" t="s">
        <v>20</v>
      </c>
      <c r="C17" s="56">
        <v>100.1</v>
      </c>
      <c r="D17" s="56">
        <v>99.6</v>
      </c>
      <c r="E17" s="56">
        <v>111.48</v>
      </c>
      <c r="F17" s="56">
        <v>107.3</v>
      </c>
      <c r="G17" s="62">
        <v>100</v>
      </c>
      <c r="H17" s="65">
        <f t="shared" ref="H17:H23" si="1">G17-F17</f>
        <v>-7.2999999999999972</v>
      </c>
    </row>
    <row r="18" spans="1:8" ht="27.75" customHeight="1">
      <c r="A18" s="56">
        <v>7</v>
      </c>
      <c r="B18" s="58" t="s">
        <v>59</v>
      </c>
      <c r="C18" s="56">
        <v>72.400000000000006</v>
      </c>
      <c r="D18" s="56">
        <v>83.2</v>
      </c>
      <c r="E18" s="56">
        <v>84</v>
      </c>
      <c r="F18" s="56">
        <v>80.8</v>
      </c>
      <c r="G18" s="62">
        <v>100</v>
      </c>
      <c r="H18" s="56">
        <f t="shared" si="1"/>
        <v>19.200000000000003</v>
      </c>
    </row>
    <row r="19" spans="1:8" ht="42" customHeight="1">
      <c r="A19" s="56">
        <v>8</v>
      </c>
      <c r="B19" s="58" t="s">
        <v>21</v>
      </c>
      <c r="C19" s="56">
        <v>81.8</v>
      </c>
      <c r="D19" s="56">
        <v>89</v>
      </c>
      <c r="E19" s="56">
        <v>102.43</v>
      </c>
      <c r="F19" s="56">
        <v>98.5</v>
      </c>
      <c r="G19" s="62">
        <v>100</v>
      </c>
      <c r="H19" s="56">
        <f t="shared" si="1"/>
        <v>1.5</v>
      </c>
    </row>
    <row r="20" spans="1:8" ht="29.25" customHeight="1">
      <c r="A20" s="56">
        <v>9</v>
      </c>
      <c r="B20" s="58" t="s">
        <v>27</v>
      </c>
      <c r="C20" s="56">
        <v>100.8</v>
      </c>
      <c r="D20" s="56">
        <v>108.2</v>
      </c>
      <c r="E20" s="56">
        <v>114.02</v>
      </c>
      <c r="F20" s="56">
        <v>109.7</v>
      </c>
      <c r="G20" s="62">
        <v>100</v>
      </c>
      <c r="H20" s="65">
        <f t="shared" si="1"/>
        <v>-9.7000000000000028</v>
      </c>
    </row>
    <row r="21" spans="1:8" ht="41.25" customHeight="1">
      <c r="A21" s="56">
        <v>10</v>
      </c>
      <c r="B21" s="58" t="s">
        <v>31</v>
      </c>
      <c r="C21" s="56">
        <v>83.9</v>
      </c>
      <c r="D21" s="56">
        <v>98.1</v>
      </c>
      <c r="E21" s="56">
        <v>108.9</v>
      </c>
      <c r="F21" s="56">
        <v>104.8</v>
      </c>
      <c r="G21" s="62">
        <v>100</v>
      </c>
      <c r="H21" s="65">
        <f t="shared" si="1"/>
        <v>-4.7999999999999972</v>
      </c>
    </row>
    <row r="22" spans="1:8" ht="29.25" customHeight="1">
      <c r="A22" s="94" t="s">
        <v>60</v>
      </c>
      <c r="B22" s="94"/>
      <c r="C22" s="94"/>
      <c r="D22" s="94"/>
      <c r="E22" s="94"/>
      <c r="F22" s="94"/>
      <c r="G22" s="94"/>
      <c r="H22" s="94"/>
    </row>
    <row r="23" spans="1:8" ht="16.5" customHeight="1">
      <c r="A23" s="59">
        <v>11</v>
      </c>
      <c r="B23" s="58" t="s">
        <v>16</v>
      </c>
      <c r="C23" s="59">
        <v>60.1</v>
      </c>
      <c r="D23" s="59">
        <v>63.6</v>
      </c>
      <c r="E23" s="59">
        <v>71.3</v>
      </c>
      <c r="F23" s="59">
        <v>66.400000000000006</v>
      </c>
      <c r="G23" s="59">
        <v>90</v>
      </c>
      <c r="H23" s="56">
        <f t="shared" si="1"/>
        <v>23.599999999999994</v>
      </c>
    </row>
    <row r="24" spans="1:8">
      <c r="A24" s="60"/>
      <c r="B24" s="60"/>
      <c r="C24" s="60"/>
      <c r="D24" s="60"/>
      <c r="E24" s="60"/>
      <c r="F24" s="60"/>
      <c r="G24" s="60"/>
      <c r="H24" s="60"/>
    </row>
    <row r="25" spans="1:8">
      <c r="A25" s="60"/>
      <c r="B25" s="60"/>
      <c r="C25" s="60"/>
      <c r="D25" s="60"/>
      <c r="E25" s="60"/>
      <c r="F25" s="60"/>
      <c r="G25" s="60"/>
      <c r="H25" s="60"/>
    </row>
    <row r="28" spans="1:8" s="61" customFormat="1">
      <c r="B28" s="61" t="s">
        <v>25</v>
      </c>
      <c r="G28" s="92" t="s">
        <v>22</v>
      </c>
      <c r="H28" s="92"/>
    </row>
  </sheetData>
  <mergeCells count="16">
    <mergeCell ref="H6:H7"/>
    <mergeCell ref="G28:H28"/>
    <mergeCell ref="G1:H1"/>
    <mergeCell ref="A3:H3"/>
    <mergeCell ref="A5:A7"/>
    <mergeCell ref="B5:B7"/>
    <mergeCell ref="C5:H5"/>
    <mergeCell ref="C6:C7"/>
    <mergeCell ref="D6:D7"/>
    <mergeCell ref="E6:E7"/>
    <mergeCell ref="F6:F7"/>
    <mergeCell ref="A9:H9"/>
    <mergeCell ref="A13:H13"/>
    <mergeCell ref="A15:H15"/>
    <mergeCell ref="A22:H22"/>
    <mergeCell ref="G6:G7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</vt:lpstr>
      <vt:lpstr>Приложение 2</vt:lpstr>
      <vt:lpstr>Приложение 3</vt:lpstr>
      <vt:lpstr>дорожные карты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2015-06-04T08:55:56Z</cp:lastPrinted>
  <dcterms:created xsi:type="dcterms:W3CDTF">2006-09-28T05:33:49Z</dcterms:created>
  <dcterms:modified xsi:type="dcterms:W3CDTF">2017-06-29T11:48:39Z</dcterms:modified>
</cp:coreProperties>
</file>