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sers\samarceva\Documents\СОГ\работа\ЭАО\2025\Исполнение обл бюджета за 2024 год\Заключение\"/>
    </mc:Choice>
  </mc:AlternateContent>
  <xr:revisionPtr revIDLastSave="0" documentId="13_ncr:1_{6CA4E9B3-3805-4AEF-8DAA-AC2AF7BF0C7A}" xr6:coauthVersionLast="36" xr6:coauthVersionMax="47" xr10:uidLastSave="{00000000-0000-0000-0000-000000000000}"/>
  <bookViews>
    <workbookView xWindow="0" yWindow="0" windowWidth="28800" windowHeight="15600" xr2:uid="{9806A781-4DE9-460E-8584-F30801A4068C}"/>
  </bookViews>
  <sheets>
    <sheet name="Прил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1" l="1"/>
  <c r="F42" i="1"/>
  <c r="E40" i="1"/>
  <c r="D40" i="1"/>
  <c r="C40" i="1"/>
  <c r="I39" i="1"/>
  <c r="H39" i="1"/>
  <c r="F39" i="1"/>
  <c r="G39" i="1" s="1"/>
  <c r="I38" i="1"/>
  <c r="H38" i="1"/>
  <c r="F38" i="1"/>
  <c r="G38" i="1" s="1"/>
  <c r="I37" i="1"/>
  <c r="H37" i="1"/>
  <c r="F37" i="1"/>
  <c r="G37" i="1" s="1"/>
  <c r="I36" i="1"/>
  <c r="H36" i="1"/>
  <c r="F36" i="1"/>
  <c r="G36" i="1" s="1"/>
  <c r="I35" i="1"/>
  <c r="H35" i="1"/>
  <c r="F35" i="1"/>
  <c r="G35" i="1" s="1"/>
  <c r="I34" i="1"/>
  <c r="H34" i="1"/>
  <c r="F34" i="1"/>
  <c r="G34" i="1" s="1"/>
  <c r="I33" i="1"/>
  <c r="H33" i="1"/>
  <c r="F33" i="1"/>
  <c r="G33" i="1" s="1"/>
  <c r="I32" i="1"/>
  <c r="H32" i="1"/>
  <c r="F32" i="1"/>
  <c r="G32" i="1" s="1"/>
  <c r="I31" i="1"/>
  <c r="H31" i="1"/>
  <c r="F31" i="1"/>
  <c r="G31" i="1" s="1"/>
  <c r="I30" i="1"/>
  <c r="H30" i="1"/>
  <c r="F30" i="1"/>
  <c r="G30" i="1" s="1"/>
  <c r="I29" i="1"/>
  <c r="H29" i="1"/>
  <c r="F29" i="1"/>
  <c r="G29" i="1" s="1"/>
  <c r="I28" i="1"/>
  <c r="H28" i="1"/>
  <c r="F28" i="1"/>
  <c r="G28" i="1" s="1"/>
  <c r="I27" i="1"/>
  <c r="H27" i="1"/>
  <c r="F27" i="1"/>
  <c r="G27" i="1" s="1"/>
  <c r="I26" i="1"/>
  <c r="H26" i="1"/>
  <c r="F26" i="1"/>
  <c r="G26" i="1" s="1"/>
  <c r="I25" i="1"/>
  <c r="H25" i="1"/>
  <c r="F25" i="1"/>
  <c r="G25" i="1" s="1"/>
  <c r="I24" i="1"/>
  <c r="H24" i="1"/>
  <c r="F24" i="1"/>
  <c r="G24" i="1" s="1"/>
  <c r="I23" i="1"/>
  <c r="H23" i="1"/>
  <c r="F23" i="1"/>
  <c r="G23" i="1" s="1"/>
  <c r="I22" i="1"/>
  <c r="H22" i="1"/>
  <c r="F22" i="1"/>
  <c r="G22" i="1" s="1"/>
  <c r="I21" i="1"/>
  <c r="H21" i="1"/>
  <c r="F21" i="1"/>
  <c r="G21" i="1" s="1"/>
  <c r="I20" i="1"/>
  <c r="H20" i="1"/>
  <c r="F20" i="1"/>
  <c r="G20" i="1" s="1"/>
  <c r="I19" i="1"/>
  <c r="H19" i="1"/>
  <c r="F19" i="1"/>
  <c r="G19" i="1" s="1"/>
  <c r="I18" i="1"/>
  <c r="H18" i="1"/>
  <c r="F18" i="1"/>
  <c r="G18" i="1" s="1"/>
  <c r="I17" i="1"/>
  <c r="H17" i="1"/>
  <c r="F17" i="1"/>
  <c r="G17" i="1" s="1"/>
  <c r="I16" i="1"/>
  <c r="H16" i="1"/>
  <c r="F16" i="1"/>
  <c r="G16" i="1" s="1"/>
  <c r="I15" i="1"/>
  <c r="H15" i="1"/>
  <c r="F15" i="1"/>
  <c r="G15" i="1" s="1"/>
  <c r="I14" i="1"/>
  <c r="H14" i="1"/>
  <c r="F14" i="1"/>
  <c r="G14" i="1" s="1"/>
  <c r="I13" i="1"/>
  <c r="H13" i="1"/>
  <c r="F13" i="1"/>
  <c r="G13" i="1" s="1"/>
  <c r="I12" i="1"/>
  <c r="H12" i="1"/>
  <c r="F12" i="1"/>
  <c r="G12" i="1" s="1"/>
  <c r="I11" i="1"/>
  <c r="H11" i="1"/>
  <c r="F11" i="1"/>
  <c r="G11" i="1" s="1"/>
  <c r="I10" i="1"/>
  <c r="H10" i="1"/>
  <c r="F10" i="1"/>
  <c r="G10" i="1" s="1"/>
  <c r="I9" i="1"/>
  <c r="H9" i="1"/>
  <c r="F9" i="1"/>
  <c r="G9" i="1" s="1"/>
  <c r="I8" i="1"/>
  <c r="H8" i="1"/>
  <c r="F8" i="1"/>
  <c r="G8" i="1" s="1"/>
  <c r="I7" i="1"/>
  <c r="H7" i="1"/>
  <c r="F7" i="1"/>
  <c r="G7" i="1" s="1"/>
  <c r="H40" i="1" l="1"/>
  <c r="I40" i="1"/>
  <c r="G40" i="1"/>
  <c r="F40" i="1"/>
</calcChain>
</file>

<file path=xl/sharedStrings.xml><?xml version="1.0" encoding="utf-8"?>
<sst xmlns="http://schemas.openxmlformats.org/spreadsheetml/2006/main" count="70" uniqueCount="70">
  <si>
    <t>Приложение №2</t>
  </si>
  <si>
    <t>Сравнительный анализ исполнения закона о бюджете и показателей СБР в разрезе ГАБС, тыс. руб.</t>
  </si>
  <si>
    <t>(тыс. руб.)</t>
  </si>
  <si>
    <t>Код ведомства</t>
  </si>
  <si>
    <t>Наименование ГАБС</t>
  </si>
  <si>
    <t>Утвержденные бюджетные назначения (СБР)</t>
  </si>
  <si>
    <t>Отклонение данных росписи от закона о бюджете</t>
  </si>
  <si>
    <t>% исполнения к закону о бюджете</t>
  </si>
  <si>
    <t>% исполнения к СБР</t>
  </si>
  <si>
    <t>Волгоградская областная Дума</t>
  </si>
  <si>
    <t>802</t>
  </si>
  <si>
    <t>Аппарат Губернатора и Правительства Волгоградской области</t>
  </si>
  <si>
    <t>803</t>
  </si>
  <si>
    <t>Комитет юстиции Волгоградской области</t>
  </si>
  <si>
    <t>Комитет по обеспечению безопасности жизнедеятельности населения Волгоградской области</t>
  </si>
  <si>
    <t>Комитет строительства  Волгоградской области</t>
  </si>
  <si>
    <t>809</t>
  </si>
  <si>
    <t>Комитет по делам национальностей и казачества Волгоградской области</t>
  </si>
  <si>
    <t>Комитет тарифного регулирования Волгоградской области</t>
  </si>
  <si>
    <t>Комитет здравоохранения Волгоградской области</t>
  </si>
  <si>
    <t>812</t>
  </si>
  <si>
    <t>Комитет культуры Волгоградской области</t>
  </si>
  <si>
    <t>813</t>
  </si>
  <si>
    <t>814</t>
  </si>
  <si>
    <t>Комитет природных ресурсов, лесного хозяйства и экологии Волгоградской области</t>
  </si>
  <si>
    <t>816</t>
  </si>
  <si>
    <t>Комитет сельского хозяйства Волгоградской области</t>
  </si>
  <si>
    <t>Комитет жилищно-коммунального хозяйства  Волгоградской области</t>
  </si>
  <si>
    <t>818</t>
  </si>
  <si>
    <t>Комитет по управлению государственным имуществом Волгоградской области</t>
  </si>
  <si>
    <t>819</t>
  </si>
  <si>
    <t>Комитет физической культуры и спорта Волгоградской области</t>
  </si>
  <si>
    <t>820</t>
  </si>
  <si>
    <t>Комитет экономической политики и развития Волгоградской области</t>
  </si>
  <si>
    <t>821</t>
  </si>
  <si>
    <t>Представительство Волгоградской области в городе Москве</t>
  </si>
  <si>
    <t>823</t>
  </si>
  <si>
    <t>Комитет ветеринарии Волгоградской области</t>
  </si>
  <si>
    <t>825</t>
  </si>
  <si>
    <t>Комитет социальной защиты населения Волгоградской области</t>
  </si>
  <si>
    <t>827</t>
  </si>
  <si>
    <t>Комитет финансов Волгоградской области</t>
  </si>
  <si>
    <t>Комитет транспорта и дорожного хозяйства Волгоградской области</t>
  </si>
  <si>
    <t>831</t>
  </si>
  <si>
    <t>Контрольно-счетная палата Волгоградской области</t>
  </si>
  <si>
    <t>832</t>
  </si>
  <si>
    <t>Избирательная комиссия Волгоградской области</t>
  </si>
  <si>
    <t>833</t>
  </si>
  <si>
    <t>Комитет архитектуры и градостроительства Волгоградской области</t>
  </si>
  <si>
    <t>834</t>
  </si>
  <si>
    <t>Инспекция государственного жилищного надзора Волгоградской области</t>
  </si>
  <si>
    <t>Комитет государственной охраны объектов культурного наследия Волгоградской области</t>
  </si>
  <si>
    <t>837</t>
  </si>
  <si>
    <t>Комитет информационных технологий Волгоградской области</t>
  </si>
  <si>
    <t>840</t>
  </si>
  <si>
    <t>Инспекция государственного строительного надзора Волгоградской области</t>
  </si>
  <si>
    <t>Комитет промышленной политики, торговли и топливно-энергетического комплекса Волгоградской области</t>
  </si>
  <si>
    <t>Комитет по труду и занятости населения Волгоградской области</t>
  </si>
  <si>
    <t>Комитет по делам территориальных образований, внутренней и информационной политики Волгоградской области</t>
  </si>
  <si>
    <t>Комитет по регулированию контрактной системы в сфере закупок Волгоградской области</t>
  </si>
  <si>
    <t>Управление делами администрации Волгоградской области</t>
  </si>
  <si>
    <t>ИТОГО:</t>
  </si>
  <si>
    <t>Руководитель</t>
  </si>
  <si>
    <t>сводно-аналитического сектора</t>
  </si>
  <si>
    <t>контрольно-счетной палаты</t>
  </si>
  <si>
    <t>Волгоградской области</t>
  </si>
  <si>
    <t>О.Г. Самарцева</t>
  </si>
  <si>
    <t>Закон о бюджете на  2024 год</t>
  </si>
  <si>
    <t>Фактически исполнено за 2024 год             (тыс. руб.)</t>
  </si>
  <si>
    <t>Комитет образования, науки и молодежной политики Волгоградской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</si>
</sst>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i/>
      <sz val="14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0"/>
      <name val="Arial Cyr"/>
      <charset val="204"/>
    </font>
    <font>
      <b/>
      <i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Courier New"/>
      <family val="3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164" fontId="1" fillId="0" borderId="0" xfId="0" applyNumberFormat="1" applyFont="1"/>
    <xf numFmtId="0" fontId="3" fillId="0" borderId="0" xfId="0" applyFont="1" applyAlignment="1">
      <alignment horizontal="right"/>
    </xf>
    <xf numFmtId="0" fontId="6" fillId="0" borderId="0" xfId="0" applyFont="1"/>
    <xf numFmtId="0" fontId="7" fillId="0" borderId="0" xfId="0" applyFont="1" applyAlignment="1">
      <alignment horizontal="left" vertical="center" wrapText="1"/>
    </xf>
    <xf numFmtId="0" fontId="8" fillId="0" borderId="0" xfId="1" applyFont="1" applyAlignment="1">
      <alignment horizontal="right" vertical="center"/>
    </xf>
    <xf numFmtId="17" fontId="9" fillId="2" borderId="1" xfId="1" applyNumberFormat="1" applyFont="1" applyFill="1" applyBorder="1" applyAlignment="1">
      <alignment horizontal="center" vertical="center" wrapText="1"/>
    </xf>
    <xf numFmtId="17" fontId="10" fillId="2" borderId="2" xfId="1" applyNumberFormat="1" applyFont="1" applyFill="1" applyBorder="1" applyAlignment="1">
      <alignment horizontal="center" vertical="center" wrapText="1"/>
    </xf>
    <xf numFmtId="0" fontId="1" fillId="0" borderId="0" xfId="1" applyFont="1"/>
    <xf numFmtId="0" fontId="11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center" wrapText="1"/>
    </xf>
    <xf numFmtId="164" fontId="7" fillId="0" borderId="2" xfId="0" applyNumberFormat="1" applyFont="1" applyBorder="1"/>
    <xf numFmtId="0" fontId="11" fillId="0" borderId="2" xfId="0" applyFont="1" applyBorder="1" applyAlignment="1">
      <alignment horizontal="left" vertical="top" wrapText="1"/>
    </xf>
    <xf numFmtId="164" fontId="0" fillId="0" borderId="0" xfId="0" applyNumberFormat="1"/>
    <xf numFmtId="164" fontId="7" fillId="0" borderId="2" xfId="0" applyNumberFormat="1" applyFont="1" applyBorder="1" applyAlignment="1">
      <alignment horizontal="right"/>
    </xf>
    <xf numFmtId="0" fontId="1" fillId="2" borderId="2" xfId="0" applyFont="1" applyFill="1" applyBorder="1"/>
    <xf numFmtId="0" fontId="12" fillId="2" borderId="2" xfId="0" applyFont="1" applyFill="1" applyBorder="1" applyAlignment="1">
      <alignment horizontal="left" vertical="center" wrapText="1"/>
    </xf>
    <xf numFmtId="164" fontId="12" fillId="2" borderId="2" xfId="0" applyNumberFormat="1" applyFont="1" applyFill="1" applyBorder="1"/>
    <xf numFmtId="0" fontId="5" fillId="0" borderId="0" xfId="0" applyFont="1"/>
    <xf numFmtId="0" fontId="5" fillId="0" borderId="0" xfId="0" applyFont="1" applyAlignment="1">
      <alignment horizontal="left" vertical="center" wrapText="1"/>
    </xf>
    <xf numFmtId="164" fontId="5" fillId="0" borderId="0" xfId="0" applyNumberFormat="1" applyFont="1"/>
    <xf numFmtId="164" fontId="7" fillId="0" borderId="0" xfId="0" applyNumberFormat="1" applyFont="1" applyFill="1"/>
    <xf numFmtId="164" fontId="7" fillId="0" borderId="0" xfId="0" applyNumberFormat="1" applyFont="1" applyFill="1" applyBorder="1"/>
    <xf numFmtId="164" fontId="12" fillId="0" borderId="0" xfId="0" applyNumberFormat="1" applyFont="1" applyFill="1" applyBorder="1"/>
    <xf numFmtId="164" fontId="5" fillId="0" borderId="0" xfId="0" applyNumberFormat="1" applyFont="1" applyBorder="1"/>
    <xf numFmtId="0" fontId="5" fillId="0" borderId="0" xfId="1" applyFont="1" applyAlignment="1">
      <alignment horizontal="center"/>
    </xf>
  </cellXfs>
  <cellStyles count="2">
    <cellStyle name="Обычный" xfId="0" builtinId="0"/>
    <cellStyle name="Обычный 2" xfId="1" xr:uid="{2C949857-B3D4-418D-AE68-CA8E2E630E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E8FD2-5C56-405C-B6B9-345BD47F5B3D}">
  <sheetPr>
    <pageSetUpPr fitToPage="1"/>
  </sheetPr>
  <dimension ref="A1:K46"/>
  <sheetViews>
    <sheetView tabSelected="1" topLeftCell="A34" workbookViewId="0">
      <selection activeCell="I46" sqref="I46"/>
    </sheetView>
  </sheetViews>
  <sheetFormatPr defaultRowHeight="18.75" x14ac:dyDescent="0.25"/>
  <cols>
    <col min="1" max="1" width="7" style="1" customWidth="1"/>
    <col min="2" max="2" width="59.140625" style="6" customWidth="1"/>
    <col min="3" max="3" width="18.5703125" style="3" customWidth="1"/>
    <col min="4" max="4" width="18" style="3" customWidth="1"/>
    <col min="5" max="5" width="18.85546875" style="3" customWidth="1"/>
    <col min="6" max="6" width="17.5703125" style="3" customWidth="1"/>
    <col min="7" max="7" width="17.5703125" style="3" hidden="1" customWidth="1"/>
    <col min="8" max="8" width="17.5703125" style="3" customWidth="1"/>
    <col min="9" max="9" width="15.42578125" style="1" customWidth="1"/>
  </cols>
  <sheetData>
    <row r="1" spans="1:9" ht="19.5" x14ac:dyDescent="0.35">
      <c r="B1" s="2"/>
      <c r="I1" s="4" t="s">
        <v>0</v>
      </c>
    </row>
    <row r="2" spans="1:9" x14ac:dyDescent="0.25">
      <c r="B2" s="2"/>
    </row>
    <row r="3" spans="1:9" s="5" customFormat="1" ht="19.149999999999999" customHeight="1" x14ac:dyDescent="0.35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ht="9.6" customHeight="1" x14ac:dyDescent="0.25"/>
    <row r="5" spans="1:9" x14ac:dyDescent="0.25">
      <c r="I5" s="7" t="s">
        <v>2</v>
      </c>
    </row>
    <row r="6" spans="1:9" s="10" customFormat="1" ht="77.45" customHeight="1" x14ac:dyDescent="0.25">
      <c r="A6" s="8" t="s">
        <v>3</v>
      </c>
      <c r="B6" s="8" t="s">
        <v>4</v>
      </c>
      <c r="C6" s="9" t="s">
        <v>67</v>
      </c>
      <c r="D6" s="9" t="s">
        <v>5</v>
      </c>
      <c r="E6" s="9" t="s">
        <v>68</v>
      </c>
      <c r="F6" s="9" t="s">
        <v>6</v>
      </c>
      <c r="G6" s="9"/>
      <c r="H6" s="9" t="s">
        <v>7</v>
      </c>
      <c r="I6" s="9" t="s">
        <v>8</v>
      </c>
    </row>
    <row r="7" spans="1:9" x14ac:dyDescent="0.3">
      <c r="A7" s="11">
        <v>801</v>
      </c>
      <c r="B7" s="12" t="s">
        <v>9</v>
      </c>
      <c r="C7" s="13">
        <v>412850.7</v>
      </c>
      <c r="D7" s="13">
        <v>413555.7</v>
      </c>
      <c r="E7" s="13">
        <v>409501</v>
      </c>
      <c r="F7" s="13">
        <f>D7-C7</f>
        <v>705</v>
      </c>
      <c r="G7" s="13">
        <f>ABS(F7)</f>
        <v>705</v>
      </c>
      <c r="H7" s="13">
        <f>E7/C7*100</f>
        <v>99.188641317551358</v>
      </c>
      <c r="I7" s="13">
        <f>E7/D7*100</f>
        <v>99.019551658942191</v>
      </c>
    </row>
    <row r="8" spans="1:9" ht="37.5" x14ac:dyDescent="0.3">
      <c r="A8" s="11" t="s">
        <v>10</v>
      </c>
      <c r="B8" s="12" t="s">
        <v>11</v>
      </c>
      <c r="C8" s="13">
        <v>540232.6</v>
      </c>
      <c r="D8" s="13">
        <v>582802.5</v>
      </c>
      <c r="E8" s="13">
        <v>549677</v>
      </c>
      <c r="F8" s="13">
        <f t="shared" ref="F8:F39" si="0">D8-C8</f>
        <v>42569.900000000023</v>
      </c>
      <c r="G8" s="13">
        <f t="shared" ref="G8:G39" si="1">ABS(F8)</f>
        <v>42569.900000000023</v>
      </c>
      <c r="H8" s="13">
        <f t="shared" ref="H8:H40" si="2">E8/C8*100</f>
        <v>101.74820993771942</v>
      </c>
      <c r="I8" s="13">
        <f t="shared" ref="I8:I39" si="3">E8/D8*100</f>
        <v>94.316170572363717</v>
      </c>
    </row>
    <row r="9" spans="1:9" x14ac:dyDescent="0.3">
      <c r="A9" s="11" t="s">
        <v>12</v>
      </c>
      <c r="B9" s="12" t="s">
        <v>13</v>
      </c>
      <c r="C9" s="13">
        <v>1140963.6000000001</v>
      </c>
      <c r="D9" s="13">
        <v>1185567.3999999999</v>
      </c>
      <c r="E9" s="13">
        <v>1121243.3999999999</v>
      </c>
      <c r="F9" s="13">
        <f t="shared" si="0"/>
        <v>44603.799999999814</v>
      </c>
      <c r="G9" s="13">
        <f t="shared" si="1"/>
        <v>44603.799999999814</v>
      </c>
      <c r="H9" s="13">
        <f t="shared" si="2"/>
        <v>98.271618831661229</v>
      </c>
      <c r="I9" s="13">
        <f t="shared" si="3"/>
        <v>94.574412218149732</v>
      </c>
    </row>
    <row r="10" spans="1:9" ht="55.5" customHeight="1" x14ac:dyDescent="0.3">
      <c r="A10" s="14">
        <v>805</v>
      </c>
      <c r="B10" s="12" t="s">
        <v>14</v>
      </c>
      <c r="C10" s="13">
        <v>2299274</v>
      </c>
      <c r="D10" s="13">
        <v>2404967.1</v>
      </c>
      <c r="E10" s="13">
        <v>2271905.5</v>
      </c>
      <c r="F10" s="13">
        <f t="shared" si="0"/>
        <v>105693.10000000009</v>
      </c>
      <c r="G10" s="13">
        <f t="shared" si="1"/>
        <v>105693.10000000009</v>
      </c>
      <c r="H10" s="13">
        <f t="shared" si="2"/>
        <v>98.809689493292225</v>
      </c>
      <c r="I10" s="13">
        <f t="shared" si="3"/>
        <v>94.467217451748084</v>
      </c>
    </row>
    <row r="11" spans="1:9" x14ac:dyDescent="0.3">
      <c r="A11" s="11">
        <v>807</v>
      </c>
      <c r="B11" s="12" t="s">
        <v>15</v>
      </c>
      <c r="C11" s="13">
        <v>12786408.300000001</v>
      </c>
      <c r="D11" s="13">
        <v>13273794.1</v>
      </c>
      <c r="E11" s="13">
        <v>13092547</v>
      </c>
      <c r="F11" s="13">
        <f t="shared" si="0"/>
        <v>487385.79999999888</v>
      </c>
      <c r="G11" s="13">
        <f t="shared" si="1"/>
        <v>487385.79999999888</v>
      </c>
      <c r="H11" s="13">
        <f t="shared" si="2"/>
        <v>102.39425093284405</v>
      </c>
      <c r="I11" s="13">
        <f t="shared" si="3"/>
        <v>98.634549408898849</v>
      </c>
    </row>
    <row r="12" spans="1:9" ht="37.5" x14ac:dyDescent="0.3">
      <c r="A12" s="11" t="s">
        <v>16</v>
      </c>
      <c r="B12" s="12" t="s">
        <v>17</v>
      </c>
      <c r="C12" s="13">
        <v>231884.4</v>
      </c>
      <c r="D12" s="13">
        <v>258362.2</v>
      </c>
      <c r="E12" s="13">
        <v>257518.1</v>
      </c>
      <c r="F12" s="13">
        <f t="shared" si="0"/>
        <v>26477.800000000017</v>
      </c>
      <c r="G12" s="13">
        <f t="shared" si="1"/>
        <v>26477.800000000017</v>
      </c>
      <c r="H12" s="13">
        <f t="shared" si="2"/>
        <v>111.05451681958769</v>
      </c>
      <c r="I12" s="13">
        <f t="shared" si="3"/>
        <v>99.673288120321004</v>
      </c>
    </row>
    <row r="13" spans="1:9" ht="37.5" x14ac:dyDescent="0.3">
      <c r="A13" s="11">
        <v>810</v>
      </c>
      <c r="B13" s="12" t="s">
        <v>18</v>
      </c>
      <c r="C13" s="13">
        <v>1457294.7</v>
      </c>
      <c r="D13" s="13">
        <v>1466636.9</v>
      </c>
      <c r="E13" s="13">
        <v>1443228.4</v>
      </c>
      <c r="F13" s="13">
        <f t="shared" si="0"/>
        <v>9342.1999999999534</v>
      </c>
      <c r="G13" s="13">
        <f t="shared" si="1"/>
        <v>9342.1999999999534</v>
      </c>
      <c r="H13" s="13">
        <f t="shared" si="2"/>
        <v>99.034766269307099</v>
      </c>
      <c r="I13" s="13">
        <f t="shared" si="3"/>
        <v>98.403933516196133</v>
      </c>
    </row>
    <row r="14" spans="1:9" ht="37.5" x14ac:dyDescent="0.3">
      <c r="A14" s="11">
        <v>811</v>
      </c>
      <c r="B14" s="12" t="s">
        <v>19</v>
      </c>
      <c r="C14" s="13">
        <v>32273994.800000001</v>
      </c>
      <c r="D14" s="13">
        <v>32743797.300000001</v>
      </c>
      <c r="E14" s="13">
        <v>31660755.399999999</v>
      </c>
      <c r="F14" s="13">
        <f t="shared" si="0"/>
        <v>469802.5</v>
      </c>
      <c r="G14" s="13">
        <f t="shared" si="1"/>
        <v>469802.5</v>
      </c>
      <c r="H14" s="13">
        <f t="shared" si="2"/>
        <v>98.099896204977995</v>
      </c>
      <c r="I14" s="13">
        <f t="shared" si="3"/>
        <v>96.692375383108057</v>
      </c>
    </row>
    <row r="15" spans="1:9" x14ac:dyDescent="0.3">
      <c r="A15" s="11" t="s">
        <v>20</v>
      </c>
      <c r="B15" s="12" t="s">
        <v>21</v>
      </c>
      <c r="C15" s="13">
        <v>2987670.9</v>
      </c>
      <c r="D15" s="13">
        <v>2961528.4</v>
      </c>
      <c r="E15" s="13">
        <v>2952042.6</v>
      </c>
      <c r="F15" s="13">
        <f t="shared" si="0"/>
        <v>-26142.5</v>
      </c>
      <c r="G15" s="13">
        <f t="shared" si="1"/>
        <v>26142.5</v>
      </c>
      <c r="H15" s="13">
        <f t="shared" si="2"/>
        <v>98.80748913811091</v>
      </c>
      <c r="I15" s="13">
        <f t="shared" si="3"/>
        <v>99.679699171549402</v>
      </c>
    </row>
    <row r="16" spans="1:9" ht="36" customHeight="1" x14ac:dyDescent="0.3">
      <c r="A16" s="11" t="s">
        <v>22</v>
      </c>
      <c r="B16" s="12" t="s">
        <v>69</v>
      </c>
      <c r="C16" s="13">
        <v>39035190.799999997</v>
      </c>
      <c r="D16" s="13">
        <v>39095044.399999999</v>
      </c>
      <c r="E16" s="13">
        <v>36933536.200000003</v>
      </c>
      <c r="F16" s="13">
        <f t="shared" si="0"/>
        <v>59853.60000000149</v>
      </c>
      <c r="G16" s="13">
        <f t="shared" si="1"/>
        <v>59853.60000000149</v>
      </c>
      <c r="H16" s="13">
        <f t="shared" si="2"/>
        <v>94.616000186170496</v>
      </c>
      <c r="I16" s="13">
        <f t="shared" si="3"/>
        <v>94.471145299428301</v>
      </c>
    </row>
    <row r="17" spans="1:11" ht="37.5" x14ac:dyDescent="0.3">
      <c r="A17" s="11" t="s">
        <v>23</v>
      </c>
      <c r="B17" s="12" t="s">
        <v>24</v>
      </c>
      <c r="C17" s="13">
        <v>1888149.4</v>
      </c>
      <c r="D17" s="13">
        <v>1566597.4</v>
      </c>
      <c r="E17" s="13">
        <v>1539423.9</v>
      </c>
      <c r="F17" s="13">
        <f t="shared" si="0"/>
        <v>-321552</v>
      </c>
      <c r="G17" s="13">
        <f t="shared" si="1"/>
        <v>321552</v>
      </c>
      <c r="H17" s="13">
        <f t="shared" si="2"/>
        <v>81.530831193760406</v>
      </c>
      <c r="I17" s="13">
        <f t="shared" si="3"/>
        <v>98.265444587103232</v>
      </c>
    </row>
    <row r="18" spans="1:11" ht="38.25" customHeight="1" x14ac:dyDescent="0.3">
      <c r="A18" s="11" t="s">
        <v>25</v>
      </c>
      <c r="B18" s="12" t="s">
        <v>26</v>
      </c>
      <c r="C18" s="13">
        <v>3970023.4</v>
      </c>
      <c r="D18" s="13">
        <v>4001394</v>
      </c>
      <c r="E18" s="13">
        <v>3842744.4</v>
      </c>
      <c r="F18" s="13">
        <f t="shared" si="0"/>
        <v>31370.600000000093</v>
      </c>
      <c r="G18" s="13">
        <f t="shared" si="1"/>
        <v>31370.600000000093</v>
      </c>
      <c r="H18" s="13">
        <f t="shared" si="2"/>
        <v>96.79399874570008</v>
      </c>
      <c r="I18" s="13">
        <f t="shared" si="3"/>
        <v>96.03514175309904</v>
      </c>
    </row>
    <row r="19" spans="1:11" ht="37.5" x14ac:dyDescent="0.3">
      <c r="A19" s="11">
        <v>817</v>
      </c>
      <c r="B19" s="12" t="s">
        <v>27</v>
      </c>
      <c r="C19" s="13">
        <v>8764341.1999999993</v>
      </c>
      <c r="D19" s="13">
        <v>8905528.4000000004</v>
      </c>
      <c r="E19" s="13">
        <v>8238528.2999999998</v>
      </c>
      <c r="F19" s="13">
        <f t="shared" si="0"/>
        <v>141187.20000000112</v>
      </c>
      <c r="G19" s="13">
        <f t="shared" si="1"/>
        <v>141187.20000000112</v>
      </c>
      <c r="H19" s="13">
        <f t="shared" si="2"/>
        <v>94.000542790369693</v>
      </c>
      <c r="I19" s="13">
        <f t="shared" si="3"/>
        <v>92.510269239049308</v>
      </c>
    </row>
    <row r="20" spans="1:11" ht="37.5" x14ac:dyDescent="0.3">
      <c r="A20" s="11" t="s">
        <v>28</v>
      </c>
      <c r="B20" s="12" t="s">
        <v>29</v>
      </c>
      <c r="C20" s="13">
        <v>270574.5</v>
      </c>
      <c r="D20" s="13">
        <v>287756.59999999998</v>
      </c>
      <c r="E20" s="13">
        <v>283168.3</v>
      </c>
      <c r="F20" s="13">
        <f t="shared" si="0"/>
        <v>17182.099999999977</v>
      </c>
      <c r="G20" s="13">
        <f t="shared" si="1"/>
        <v>17182.099999999977</v>
      </c>
      <c r="H20" s="13">
        <f t="shared" si="2"/>
        <v>104.65446669955965</v>
      </c>
      <c r="I20" s="13">
        <f t="shared" si="3"/>
        <v>98.405492697647944</v>
      </c>
    </row>
    <row r="21" spans="1:11" ht="37.5" x14ac:dyDescent="0.3">
      <c r="A21" s="11" t="s">
        <v>30</v>
      </c>
      <c r="B21" s="12" t="s">
        <v>31</v>
      </c>
      <c r="C21" s="13">
        <v>3228318.8</v>
      </c>
      <c r="D21" s="13">
        <v>3202099.7</v>
      </c>
      <c r="E21" s="13">
        <v>3092127.9</v>
      </c>
      <c r="F21" s="13">
        <f t="shared" si="0"/>
        <v>-26219.099999999627</v>
      </c>
      <c r="G21" s="13">
        <f t="shared" si="1"/>
        <v>26219.099999999627</v>
      </c>
      <c r="H21" s="13">
        <f t="shared" si="2"/>
        <v>95.781367688965545</v>
      </c>
      <c r="I21" s="13">
        <f t="shared" si="3"/>
        <v>96.565634730236525</v>
      </c>
    </row>
    <row r="22" spans="1:11" ht="37.5" x14ac:dyDescent="0.3">
      <c r="A22" s="11" t="s">
        <v>32</v>
      </c>
      <c r="B22" s="12" t="s">
        <v>33</v>
      </c>
      <c r="C22" s="13">
        <v>2546588.1</v>
      </c>
      <c r="D22" s="13">
        <v>2509441.7000000002</v>
      </c>
      <c r="E22" s="13">
        <v>2479241.7999999998</v>
      </c>
      <c r="F22" s="13">
        <f t="shared" si="0"/>
        <v>-37146.399999999907</v>
      </c>
      <c r="G22" s="13">
        <f t="shared" si="1"/>
        <v>37146.399999999907</v>
      </c>
      <c r="H22" s="13">
        <f t="shared" si="2"/>
        <v>97.355430193049273</v>
      </c>
      <c r="I22" s="13">
        <f t="shared" si="3"/>
        <v>98.796549049137099</v>
      </c>
      <c r="K22" s="15"/>
    </row>
    <row r="23" spans="1:11" ht="37.5" x14ac:dyDescent="0.3">
      <c r="A23" s="11" t="s">
        <v>34</v>
      </c>
      <c r="B23" s="12" t="s">
        <v>35</v>
      </c>
      <c r="C23" s="13">
        <v>44172.1</v>
      </c>
      <c r="D23" s="13">
        <v>42935</v>
      </c>
      <c r="E23" s="13">
        <v>42064.4</v>
      </c>
      <c r="F23" s="13">
        <f t="shared" si="0"/>
        <v>-1237.0999999999985</v>
      </c>
      <c r="G23" s="13">
        <f t="shared" si="1"/>
        <v>1237.0999999999985</v>
      </c>
      <c r="H23" s="13">
        <f t="shared" si="2"/>
        <v>95.228436048999271</v>
      </c>
      <c r="I23" s="13">
        <f t="shared" si="3"/>
        <v>97.972283684639578</v>
      </c>
    </row>
    <row r="24" spans="1:11" x14ac:dyDescent="0.3">
      <c r="A24" s="11" t="s">
        <v>36</v>
      </c>
      <c r="B24" s="12" t="s">
        <v>37</v>
      </c>
      <c r="C24" s="13">
        <v>743774.8</v>
      </c>
      <c r="D24" s="13">
        <v>777217.9</v>
      </c>
      <c r="E24" s="13">
        <v>774119.8</v>
      </c>
      <c r="F24" s="13">
        <f t="shared" si="0"/>
        <v>33443.099999999977</v>
      </c>
      <c r="G24" s="13">
        <f t="shared" si="1"/>
        <v>33443.099999999977</v>
      </c>
      <c r="H24" s="13">
        <f t="shared" si="2"/>
        <v>104.07986395882193</v>
      </c>
      <c r="I24" s="13">
        <f t="shared" si="3"/>
        <v>99.601385917642915</v>
      </c>
    </row>
    <row r="25" spans="1:11" ht="37.5" x14ac:dyDescent="0.3">
      <c r="A25" s="11" t="s">
        <v>38</v>
      </c>
      <c r="B25" s="12" t="s">
        <v>39</v>
      </c>
      <c r="C25" s="13">
        <v>23845437.199999999</v>
      </c>
      <c r="D25" s="13">
        <v>27982377</v>
      </c>
      <c r="E25" s="13">
        <v>27600044.300000001</v>
      </c>
      <c r="F25" s="13">
        <f t="shared" si="0"/>
        <v>4136939.8000000007</v>
      </c>
      <c r="G25" s="13">
        <f t="shared" si="1"/>
        <v>4136939.8000000007</v>
      </c>
      <c r="H25" s="13">
        <f t="shared" si="2"/>
        <v>115.7455997493726</v>
      </c>
      <c r="I25" s="13">
        <f t="shared" si="3"/>
        <v>98.633666110638146</v>
      </c>
    </row>
    <row r="26" spans="1:11" x14ac:dyDescent="0.3">
      <c r="A26" s="11" t="s">
        <v>40</v>
      </c>
      <c r="B26" s="12" t="s">
        <v>41</v>
      </c>
      <c r="C26" s="13">
        <v>20266925.699999999</v>
      </c>
      <c r="D26" s="13">
        <v>15531684.699999999</v>
      </c>
      <c r="E26" s="13">
        <v>13178642.199999999</v>
      </c>
      <c r="F26" s="13">
        <f t="shared" si="0"/>
        <v>-4735241</v>
      </c>
      <c r="G26" s="13">
        <f t="shared" si="1"/>
        <v>4735241</v>
      </c>
      <c r="H26" s="13">
        <f t="shared" si="2"/>
        <v>65.025363960356358</v>
      </c>
      <c r="I26" s="13">
        <f t="shared" si="3"/>
        <v>84.850049782429593</v>
      </c>
    </row>
    <row r="27" spans="1:11" ht="37.5" x14ac:dyDescent="0.3">
      <c r="A27" s="11">
        <v>830</v>
      </c>
      <c r="B27" s="12" t="s">
        <v>42</v>
      </c>
      <c r="C27" s="13">
        <v>27281535.699999999</v>
      </c>
      <c r="D27" s="13">
        <v>27788785.199999999</v>
      </c>
      <c r="E27" s="13">
        <v>24705705.199999999</v>
      </c>
      <c r="F27" s="13">
        <f t="shared" si="0"/>
        <v>507249.5</v>
      </c>
      <c r="G27" s="13">
        <f t="shared" si="1"/>
        <v>507249.5</v>
      </c>
      <c r="H27" s="13">
        <f t="shared" si="2"/>
        <v>90.558337593876729</v>
      </c>
      <c r="I27" s="13">
        <f t="shared" si="3"/>
        <v>88.90530846235049</v>
      </c>
    </row>
    <row r="28" spans="1:11" ht="34.5" customHeight="1" x14ac:dyDescent="0.3">
      <c r="A28" s="11" t="s">
        <v>43</v>
      </c>
      <c r="B28" s="12" t="s">
        <v>44</v>
      </c>
      <c r="C28" s="13">
        <v>136259.4</v>
      </c>
      <c r="D28" s="13">
        <v>136255.29999999999</v>
      </c>
      <c r="E28" s="13">
        <v>135470.9</v>
      </c>
      <c r="F28" s="13">
        <f t="shared" si="0"/>
        <v>-4.1000000000058208</v>
      </c>
      <c r="G28" s="13">
        <f t="shared" si="1"/>
        <v>4.1000000000058208</v>
      </c>
      <c r="H28" s="13">
        <f t="shared" si="2"/>
        <v>99.421324326982202</v>
      </c>
      <c r="I28" s="13">
        <f t="shared" si="3"/>
        <v>99.424315971562223</v>
      </c>
    </row>
    <row r="29" spans="1:11" ht="24.75" customHeight="1" x14ac:dyDescent="0.3">
      <c r="A29" s="11" t="s">
        <v>45</v>
      </c>
      <c r="B29" s="12" t="s">
        <v>46</v>
      </c>
      <c r="C29" s="13">
        <v>752892.7</v>
      </c>
      <c r="D29" s="13">
        <v>749573</v>
      </c>
      <c r="E29" s="13">
        <v>747148</v>
      </c>
      <c r="F29" s="13">
        <f t="shared" si="0"/>
        <v>-3319.6999999999534</v>
      </c>
      <c r="G29" s="13">
        <f t="shared" si="1"/>
        <v>3319.6999999999534</v>
      </c>
      <c r="H29" s="13">
        <f t="shared" si="2"/>
        <v>99.236982906063503</v>
      </c>
      <c r="I29" s="13">
        <f t="shared" si="3"/>
        <v>99.676482477357112</v>
      </c>
    </row>
    <row r="30" spans="1:11" ht="37.5" x14ac:dyDescent="0.3">
      <c r="A30" s="11" t="s">
        <v>47</v>
      </c>
      <c r="B30" s="12" t="s">
        <v>48</v>
      </c>
      <c r="C30" s="13">
        <v>52083.9</v>
      </c>
      <c r="D30" s="13">
        <v>56923.7</v>
      </c>
      <c r="E30" s="13">
        <v>56492.9</v>
      </c>
      <c r="F30" s="13">
        <f t="shared" si="0"/>
        <v>4839.7999999999956</v>
      </c>
      <c r="G30" s="13">
        <f t="shared" si="1"/>
        <v>4839.7999999999956</v>
      </c>
      <c r="H30" s="13">
        <f t="shared" si="2"/>
        <v>108.46518789875566</v>
      </c>
      <c r="I30" s="13">
        <f t="shared" si="3"/>
        <v>99.243197473108751</v>
      </c>
    </row>
    <row r="31" spans="1:11" ht="37.5" x14ac:dyDescent="0.3">
      <c r="A31" s="11" t="s">
        <v>49</v>
      </c>
      <c r="B31" s="12" t="s">
        <v>50</v>
      </c>
      <c r="C31" s="13">
        <v>115113.1</v>
      </c>
      <c r="D31" s="13">
        <v>124661.4</v>
      </c>
      <c r="E31" s="13">
        <v>124141.4</v>
      </c>
      <c r="F31" s="13">
        <f t="shared" si="0"/>
        <v>9548.2999999999884</v>
      </c>
      <c r="G31" s="13">
        <f t="shared" si="1"/>
        <v>9548.2999999999884</v>
      </c>
      <c r="H31" s="13">
        <f t="shared" si="2"/>
        <v>107.84298224963101</v>
      </c>
      <c r="I31" s="13">
        <f t="shared" si="3"/>
        <v>99.582870078468559</v>
      </c>
    </row>
    <row r="32" spans="1:11" ht="37.5" x14ac:dyDescent="0.3">
      <c r="A32" s="11">
        <v>836</v>
      </c>
      <c r="B32" s="12" t="s">
        <v>51</v>
      </c>
      <c r="C32" s="13">
        <v>353041.2</v>
      </c>
      <c r="D32" s="13">
        <v>266336</v>
      </c>
      <c r="E32" s="13">
        <v>259286.7</v>
      </c>
      <c r="F32" s="13">
        <f t="shared" si="0"/>
        <v>-86705.200000000012</v>
      </c>
      <c r="G32" s="13">
        <f t="shared" si="1"/>
        <v>86705.200000000012</v>
      </c>
      <c r="H32" s="13">
        <f t="shared" si="2"/>
        <v>73.443751040954993</v>
      </c>
      <c r="I32" s="13">
        <f t="shared" si="3"/>
        <v>97.353230505827227</v>
      </c>
    </row>
    <row r="33" spans="1:9" ht="37.5" x14ac:dyDescent="0.3">
      <c r="A33" s="11" t="s">
        <v>52</v>
      </c>
      <c r="B33" s="12" t="s">
        <v>53</v>
      </c>
      <c r="C33" s="16">
        <v>2506717.2999999998</v>
      </c>
      <c r="D33" s="13">
        <v>2500705.2000000002</v>
      </c>
      <c r="E33" s="13">
        <v>2252515.5</v>
      </c>
      <c r="F33" s="13">
        <f t="shared" si="0"/>
        <v>-6012.0999999996275</v>
      </c>
      <c r="G33" s="13">
        <f t="shared" si="1"/>
        <v>6012.0999999996275</v>
      </c>
      <c r="H33" s="13">
        <f t="shared" si="2"/>
        <v>89.859175583940015</v>
      </c>
      <c r="I33" s="13">
        <f t="shared" si="3"/>
        <v>90.075211584316293</v>
      </c>
    </row>
    <row r="34" spans="1:9" ht="37.5" x14ac:dyDescent="0.3">
      <c r="A34" s="11" t="s">
        <v>54</v>
      </c>
      <c r="B34" s="12" t="s">
        <v>55</v>
      </c>
      <c r="C34" s="13">
        <v>62700.4</v>
      </c>
      <c r="D34" s="13">
        <v>71047.399999999994</v>
      </c>
      <c r="E34" s="13">
        <v>70912.899999999994</v>
      </c>
      <c r="F34" s="13">
        <f t="shared" si="0"/>
        <v>8346.9999999999927</v>
      </c>
      <c r="G34" s="13">
        <f t="shared" si="1"/>
        <v>8346.9999999999927</v>
      </c>
      <c r="H34" s="13">
        <f t="shared" si="2"/>
        <v>113.09800256457694</v>
      </c>
      <c r="I34" s="13">
        <f t="shared" si="3"/>
        <v>99.810689764861209</v>
      </c>
    </row>
    <row r="35" spans="1:9" ht="56.25" x14ac:dyDescent="0.3">
      <c r="A35" s="11">
        <v>841</v>
      </c>
      <c r="B35" s="12" t="s">
        <v>56</v>
      </c>
      <c r="C35" s="13">
        <v>596479.9</v>
      </c>
      <c r="D35" s="13">
        <v>437739.4</v>
      </c>
      <c r="E35" s="13">
        <v>431153.6</v>
      </c>
      <c r="F35" s="13">
        <f t="shared" si="0"/>
        <v>-158740.5</v>
      </c>
      <c r="G35" s="13">
        <f t="shared" si="1"/>
        <v>158740.5</v>
      </c>
      <c r="H35" s="13">
        <f t="shared" si="2"/>
        <v>72.283005680493162</v>
      </c>
      <c r="I35" s="13">
        <f t="shared" si="3"/>
        <v>98.495497549455209</v>
      </c>
    </row>
    <row r="36" spans="1:9" ht="37.5" x14ac:dyDescent="0.3">
      <c r="A36" s="11">
        <v>844</v>
      </c>
      <c r="B36" s="12" t="s">
        <v>57</v>
      </c>
      <c r="C36" s="13">
        <v>850557.1</v>
      </c>
      <c r="D36" s="13">
        <v>798144.1</v>
      </c>
      <c r="E36" s="13">
        <v>794709.5</v>
      </c>
      <c r="F36" s="13">
        <f t="shared" si="0"/>
        <v>-52413</v>
      </c>
      <c r="G36" s="13">
        <f t="shared" si="1"/>
        <v>52413</v>
      </c>
      <c r="H36" s="13">
        <f t="shared" si="2"/>
        <v>93.433997552897978</v>
      </c>
      <c r="I36" s="13">
        <f t="shared" si="3"/>
        <v>99.569676703743099</v>
      </c>
    </row>
    <row r="37" spans="1:9" ht="56.25" x14ac:dyDescent="0.3">
      <c r="A37" s="11">
        <v>845</v>
      </c>
      <c r="B37" s="12" t="s">
        <v>58</v>
      </c>
      <c r="C37" s="13">
        <v>709270.5</v>
      </c>
      <c r="D37" s="13">
        <v>719876.2</v>
      </c>
      <c r="E37" s="13">
        <v>716983.5</v>
      </c>
      <c r="F37" s="13">
        <f t="shared" si="0"/>
        <v>10605.699999999953</v>
      </c>
      <c r="G37" s="13">
        <f t="shared" si="1"/>
        <v>10605.699999999953</v>
      </c>
      <c r="H37" s="13">
        <f t="shared" si="2"/>
        <v>101.08745535025072</v>
      </c>
      <c r="I37" s="13">
        <f t="shared" si="3"/>
        <v>99.5981670181623</v>
      </c>
    </row>
    <row r="38" spans="1:9" ht="39" customHeight="1" x14ac:dyDescent="0.3">
      <c r="A38" s="11">
        <v>848</v>
      </c>
      <c r="B38" s="12" t="s">
        <v>59</v>
      </c>
      <c r="C38" s="13">
        <v>158797.20000000001</v>
      </c>
      <c r="D38" s="13">
        <v>168730.1</v>
      </c>
      <c r="E38" s="13">
        <v>168375.8</v>
      </c>
      <c r="F38" s="13">
        <f t="shared" si="0"/>
        <v>9932.8999999999942</v>
      </c>
      <c r="G38" s="13">
        <f t="shared" si="1"/>
        <v>9932.8999999999942</v>
      </c>
      <c r="H38" s="13">
        <f t="shared" si="2"/>
        <v>106.03197033700845</v>
      </c>
      <c r="I38" s="13">
        <f t="shared" si="3"/>
        <v>99.790019682321045</v>
      </c>
    </row>
    <row r="39" spans="1:9" ht="37.5" x14ac:dyDescent="0.3">
      <c r="A39" s="11">
        <v>850</v>
      </c>
      <c r="B39" s="12" t="s">
        <v>60</v>
      </c>
      <c r="C39" s="13">
        <v>1430073</v>
      </c>
      <c r="D39" s="13">
        <v>1428445.9</v>
      </c>
      <c r="E39" s="13">
        <v>1352275</v>
      </c>
      <c r="F39" s="13">
        <f t="shared" si="0"/>
        <v>-1627.1000000000931</v>
      </c>
      <c r="G39" s="13">
        <f t="shared" si="1"/>
        <v>1627.1000000000931</v>
      </c>
      <c r="H39" s="13">
        <f t="shared" si="2"/>
        <v>94.559858133116279</v>
      </c>
      <c r="I39" s="13">
        <f t="shared" si="3"/>
        <v>94.667568439238764</v>
      </c>
    </row>
    <row r="40" spans="1:9" x14ac:dyDescent="0.3">
      <c r="A40" s="17"/>
      <c r="B40" s="18" t="s">
        <v>61</v>
      </c>
      <c r="C40" s="19">
        <f>SUM(C7:C39)</f>
        <v>193739591.39999995</v>
      </c>
      <c r="D40" s="19">
        <f>SUM(D7:D39)</f>
        <v>194440311.29999998</v>
      </c>
      <c r="E40" s="19">
        <f>SUM(E7:E39)</f>
        <v>183577230.80000001</v>
      </c>
      <c r="F40" s="19">
        <f t="shared" ref="F40" si="4">SUM(F7:F39)</f>
        <v>700719.90000000258</v>
      </c>
      <c r="G40" s="19">
        <f>SUM(G7:G39)</f>
        <v>11613439.5</v>
      </c>
      <c r="H40" s="19">
        <f t="shared" si="2"/>
        <v>94.754628867251796</v>
      </c>
      <c r="I40" s="19">
        <f>E40/D40*100</f>
        <v>94.413154130760759</v>
      </c>
    </row>
    <row r="42" spans="1:9" x14ac:dyDescent="0.3">
      <c r="F42" s="23">
        <f>SUM(F7:F14,F16,F18:F20,F24:F25,F27,F30:F31,F34,F37:F38)</f>
        <v>6157079.700000002</v>
      </c>
    </row>
    <row r="43" spans="1:9" ht="19.5" x14ac:dyDescent="0.35">
      <c r="A43" s="20" t="s">
        <v>62</v>
      </c>
      <c r="B43" s="21"/>
      <c r="C43" s="22"/>
      <c r="D43" s="22"/>
      <c r="E43" s="22"/>
      <c r="F43" s="24">
        <f>SUM(F15,F17,F21:F23,F26,F28:F29,F32:F33,F35:F36,F39)</f>
        <v>-5456359.7999999989</v>
      </c>
      <c r="G43" s="22"/>
      <c r="H43" s="22"/>
      <c r="I43" s="20"/>
    </row>
    <row r="44" spans="1:9" ht="19.5" x14ac:dyDescent="0.35">
      <c r="A44" s="20" t="s">
        <v>63</v>
      </c>
      <c r="B44" s="21"/>
      <c r="C44" s="22"/>
      <c r="D44" s="22"/>
      <c r="E44" s="22"/>
      <c r="F44" s="25"/>
      <c r="G44" s="22"/>
      <c r="H44" s="22"/>
      <c r="I44" s="20"/>
    </row>
    <row r="45" spans="1:9" ht="19.5" x14ac:dyDescent="0.35">
      <c r="A45" s="20" t="s">
        <v>64</v>
      </c>
      <c r="B45" s="21"/>
      <c r="C45" s="22"/>
      <c r="D45" s="22"/>
      <c r="E45" s="22"/>
      <c r="F45" s="26"/>
      <c r="G45" s="22"/>
      <c r="H45" s="22"/>
      <c r="I45" s="20"/>
    </row>
    <row r="46" spans="1:9" ht="19.5" x14ac:dyDescent="0.35">
      <c r="A46" s="20" t="s">
        <v>65</v>
      </c>
      <c r="B46" s="21"/>
      <c r="C46" s="22"/>
      <c r="D46" s="22"/>
      <c r="E46" s="22"/>
      <c r="F46" s="26"/>
      <c r="G46" s="22"/>
      <c r="H46" s="20" t="s">
        <v>66</v>
      </c>
    </row>
  </sheetData>
  <mergeCells count="1">
    <mergeCell ref="A3:I3"/>
  </mergeCells>
  <conditionalFormatting sqref="F7:F40">
    <cfRule type="iconSet" priority="1">
      <iconSet iconSet="3Arrows">
        <cfvo type="percent" val="0"/>
        <cfvo type="num" val="0"/>
        <cfvo type="num" val="0"/>
      </iconSet>
    </cfRule>
    <cfRule type="iconSet" priority="2">
      <iconSet iconSet="3Arrows">
        <cfvo type="percent" val="0"/>
        <cfvo type="percent" val="33"/>
        <cfvo type="percent" val="67"/>
      </iconSet>
    </cfRule>
  </conditionalFormatting>
  <pageMargins left="0.70866141732283472" right="0.15748031496062992" top="0.27559055118110237" bottom="0.31496062992125984" header="0.15748031496062992" footer="0.19685039370078741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Самарцева Оксана Геннадьевна</dc:creator>
  <cp:lastModifiedBy>Самарцева Оксана Геннадьевна</cp:lastModifiedBy>
  <cp:lastPrinted>2025-05-28T11:48:44Z</cp:lastPrinted>
  <dcterms:created xsi:type="dcterms:W3CDTF">2025-05-13T08:17:11Z</dcterms:created>
  <dcterms:modified xsi:type="dcterms:W3CDTF">2025-05-28T11:49:00Z</dcterms:modified>
</cp:coreProperties>
</file>