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 activeTab="2"/>
  </bookViews>
  <sheets>
    <sheet name="№1" sheetId="1" r:id="rId1"/>
    <sheet name="№2" sheetId="2" r:id="rId2"/>
    <sheet name="№3" sheetId="3" r:id="rId3"/>
  </sheets>
  <definedNames>
    <definedName name="_xlnm.Print_Titles" localSheetId="1">№2!$5:$6</definedName>
    <definedName name="_xlnm.Print_Area" localSheetId="0">№1!$A$1:$Y$523</definedName>
  </definedNames>
  <calcPr calcId="125725"/>
</workbook>
</file>

<file path=xl/calcChain.xml><?xml version="1.0" encoding="utf-8"?>
<calcChain xmlns="http://schemas.openxmlformats.org/spreadsheetml/2006/main">
  <c r="B10" i="3"/>
  <c r="B9"/>
  <c r="B8"/>
  <c r="L60" i="2" l="1"/>
  <c r="K60"/>
  <c r="J60"/>
  <c r="I60"/>
  <c r="O29"/>
  <c r="N29"/>
  <c r="M29"/>
  <c r="L29"/>
  <c r="K29"/>
  <c r="J29"/>
  <c r="I29"/>
  <c r="O8"/>
  <c r="N8"/>
  <c r="M8"/>
  <c r="J8"/>
  <c r="I8"/>
  <c r="E7"/>
  <c r="I7" l="1"/>
  <c r="M7"/>
  <c r="O7"/>
  <c r="L7"/>
  <c r="J7"/>
  <c r="N7"/>
  <c r="K7"/>
  <c r="D19" i="1"/>
  <c r="C19"/>
  <c r="B19"/>
  <c r="B12"/>
  <c r="C12"/>
  <c r="D12"/>
  <c r="T522"/>
  <c r="D8"/>
  <c r="C8"/>
  <c r="B8"/>
  <c r="U9"/>
  <c r="S509"/>
  <c r="R509"/>
  <c r="Q509"/>
  <c r="P509"/>
  <c r="O509"/>
  <c r="I509" s="1"/>
  <c r="N509"/>
  <c r="J509"/>
  <c r="H509"/>
  <c r="S495"/>
  <c r="R495"/>
  <c r="I495" s="1"/>
  <c r="Q495"/>
  <c r="J495"/>
  <c r="H495"/>
  <c r="S466"/>
  <c r="R466"/>
  <c r="I466" s="1"/>
  <c r="Q466"/>
  <c r="H466" s="1"/>
  <c r="J466"/>
  <c r="P454"/>
  <c r="O454"/>
  <c r="N454"/>
  <c r="S453"/>
  <c r="R453"/>
  <c r="Q453"/>
  <c r="P453"/>
  <c r="J453" s="1"/>
  <c r="O453"/>
  <c r="N453"/>
  <c r="H453"/>
  <c r="S448"/>
  <c r="R448"/>
  <c r="R433" s="1"/>
  <c r="I433" s="1"/>
  <c r="Q448"/>
  <c r="S433"/>
  <c r="J433" s="1"/>
  <c r="Q433"/>
  <c r="H433" s="1"/>
  <c r="S420"/>
  <c r="R420"/>
  <c r="Q420"/>
  <c r="P420"/>
  <c r="J420" s="1"/>
  <c r="O420"/>
  <c r="N420"/>
  <c r="H420" s="1"/>
  <c r="I420"/>
  <c r="P406"/>
  <c r="O406"/>
  <c r="N406"/>
  <c r="S405"/>
  <c r="R405"/>
  <c r="Q405"/>
  <c r="P405"/>
  <c r="J405" s="1"/>
  <c r="O405"/>
  <c r="N405"/>
  <c r="H405" s="1"/>
  <c r="U405" s="1"/>
  <c r="I405"/>
  <c r="P392"/>
  <c r="O392"/>
  <c r="N392"/>
  <c r="S391"/>
  <c r="R391"/>
  <c r="Q391"/>
  <c r="P391"/>
  <c r="J391" s="1"/>
  <c r="O391"/>
  <c r="N391"/>
  <c r="H391"/>
  <c r="U391" s="1"/>
  <c r="P379"/>
  <c r="O379"/>
  <c r="N379"/>
  <c r="S378"/>
  <c r="R378"/>
  <c r="Q378"/>
  <c r="P378"/>
  <c r="O378"/>
  <c r="I378" s="1"/>
  <c r="N378"/>
  <c r="J378"/>
  <c r="H378"/>
  <c r="S371"/>
  <c r="R371"/>
  <c r="R366" s="1"/>
  <c r="Q371"/>
  <c r="S366"/>
  <c r="J366" s="1"/>
  <c r="Q366"/>
  <c r="H366" s="1"/>
  <c r="P349"/>
  <c r="O349"/>
  <c r="N349"/>
  <c r="S348"/>
  <c r="R348"/>
  <c r="Q348"/>
  <c r="P348"/>
  <c r="O348"/>
  <c r="I348" s="1"/>
  <c r="N348"/>
  <c r="J348"/>
  <c r="H348"/>
  <c r="U348" s="1"/>
  <c r="S334"/>
  <c r="R334"/>
  <c r="I334" s="1"/>
  <c r="Q334"/>
  <c r="J334"/>
  <c r="H334"/>
  <c r="S317"/>
  <c r="R317"/>
  <c r="Q317"/>
  <c r="P317"/>
  <c r="J317" s="1"/>
  <c r="O317"/>
  <c r="N317"/>
  <c r="H317" s="1"/>
  <c r="U317" s="1"/>
  <c r="I317"/>
  <c r="P304"/>
  <c r="O304"/>
  <c r="N304"/>
  <c r="S303"/>
  <c r="R303"/>
  <c r="Q303"/>
  <c r="P303"/>
  <c r="J303" s="1"/>
  <c r="O303"/>
  <c r="N303"/>
  <c r="H303"/>
  <c r="U303" s="1"/>
  <c r="P287"/>
  <c r="O287"/>
  <c r="N287"/>
  <c r="S286"/>
  <c r="R286"/>
  <c r="Q286"/>
  <c r="P286"/>
  <c r="O286"/>
  <c r="I286" s="1"/>
  <c r="N286"/>
  <c r="J286"/>
  <c r="H286"/>
  <c r="U286" s="1"/>
  <c r="S273"/>
  <c r="R273"/>
  <c r="Q273"/>
  <c r="P273"/>
  <c r="J273" s="1"/>
  <c r="O273"/>
  <c r="N273"/>
  <c r="H273" s="1"/>
  <c r="U273" s="1"/>
  <c r="I273"/>
  <c r="S260"/>
  <c r="R260"/>
  <c r="Q260"/>
  <c r="J260"/>
  <c r="I260"/>
  <c r="H260"/>
  <c r="S248"/>
  <c r="R248"/>
  <c r="Q248"/>
  <c r="P248"/>
  <c r="O248"/>
  <c r="N248"/>
  <c r="J248"/>
  <c r="I248"/>
  <c r="H248"/>
  <c r="P237"/>
  <c r="O237"/>
  <c r="N237"/>
  <c r="S236"/>
  <c r="R236"/>
  <c r="Q236"/>
  <c r="P236"/>
  <c r="O236"/>
  <c r="N236"/>
  <c r="J236"/>
  <c r="I236"/>
  <c r="H236"/>
  <c r="U236" s="1"/>
  <c r="P219"/>
  <c r="O219"/>
  <c r="N219"/>
  <c r="S218"/>
  <c r="R218"/>
  <c r="Q218"/>
  <c r="P218"/>
  <c r="O218"/>
  <c r="I218" s="1"/>
  <c r="N218"/>
  <c r="J218"/>
  <c r="H218"/>
  <c r="S210"/>
  <c r="R210"/>
  <c r="Q210"/>
  <c r="S208"/>
  <c r="R208"/>
  <c r="Q208"/>
  <c r="J208"/>
  <c r="I208"/>
  <c r="H208"/>
  <c r="S196"/>
  <c r="R196"/>
  <c r="Q196"/>
  <c r="J196"/>
  <c r="I196"/>
  <c r="H196"/>
  <c r="P175"/>
  <c r="O175"/>
  <c r="N175"/>
  <c r="S174"/>
  <c r="R174"/>
  <c r="Q174"/>
  <c r="P174"/>
  <c r="O174"/>
  <c r="I174" s="1"/>
  <c r="N174"/>
  <c r="J174"/>
  <c r="H174"/>
  <c r="U174" s="1"/>
  <c r="P158"/>
  <c r="O158"/>
  <c r="N158"/>
  <c r="S157"/>
  <c r="R157"/>
  <c r="Q157"/>
  <c r="P157"/>
  <c r="O157"/>
  <c r="I157" s="1"/>
  <c r="N157"/>
  <c r="J157"/>
  <c r="H157"/>
  <c r="U157" s="1"/>
  <c r="S142"/>
  <c r="R142"/>
  <c r="Q142"/>
  <c r="P142"/>
  <c r="O142"/>
  <c r="N142"/>
  <c r="J142"/>
  <c r="I142"/>
  <c r="H142"/>
  <c r="U142" s="1"/>
  <c r="P125"/>
  <c r="O125"/>
  <c r="N125"/>
  <c r="S124"/>
  <c r="R124"/>
  <c r="Q124"/>
  <c r="P124"/>
  <c r="O124"/>
  <c r="N124"/>
  <c r="J124"/>
  <c r="I124"/>
  <c r="H124"/>
  <c r="U124" s="1"/>
  <c r="S106"/>
  <c r="R106"/>
  <c r="Q106"/>
  <c r="P106"/>
  <c r="O106"/>
  <c r="N106"/>
  <c r="J106"/>
  <c r="I106"/>
  <c r="H106"/>
  <c r="U106" s="1"/>
  <c r="P91"/>
  <c r="O91"/>
  <c r="N91"/>
  <c r="S90"/>
  <c r="R90"/>
  <c r="Q90"/>
  <c r="P90"/>
  <c r="O90"/>
  <c r="N90"/>
  <c r="J90"/>
  <c r="I90"/>
  <c r="H90"/>
  <c r="U90" s="1"/>
  <c r="P75"/>
  <c r="O75"/>
  <c r="N75"/>
  <c r="S74"/>
  <c r="R74"/>
  <c r="Q74"/>
  <c r="P74"/>
  <c r="O74"/>
  <c r="I74" s="1"/>
  <c r="N74"/>
  <c r="J74"/>
  <c r="H74"/>
  <c r="U74" s="1"/>
  <c r="P55"/>
  <c r="O55"/>
  <c r="N55"/>
  <c r="S54"/>
  <c r="R54"/>
  <c r="Q54"/>
  <c r="P54"/>
  <c r="O54"/>
  <c r="I54" s="1"/>
  <c r="N54"/>
  <c r="J54"/>
  <c r="H54"/>
  <c r="U54" s="1"/>
  <c r="S39"/>
  <c r="R39"/>
  <c r="Q39"/>
  <c r="P39"/>
  <c r="O39"/>
  <c r="N39"/>
  <c r="H39" s="1"/>
  <c r="J39"/>
  <c r="I39"/>
  <c r="S21"/>
  <c r="S20" s="1"/>
  <c r="S19" s="1"/>
  <c r="S10" s="1"/>
  <c r="R21"/>
  <c r="Q21"/>
  <c r="Q20" s="1"/>
  <c r="R20"/>
  <c r="P20"/>
  <c r="J20" s="1"/>
  <c r="O20"/>
  <c r="N20"/>
  <c r="Y19"/>
  <c r="X19"/>
  <c r="W19"/>
  <c r="V19"/>
  <c r="T19"/>
  <c r="P19"/>
  <c r="P10" s="1"/>
  <c r="O19"/>
  <c r="N19"/>
  <c r="N10" s="1"/>
  <c r="M19"/>
  <c r="L19"/>
  <c r="K19"/>
  <c r="U18"/>
  <c r="U16"/>
  <c r="U15"/>
  <c r="U14"/>
  <c r="U13"/>
  <c r="Y12"/>
  <c r="X12"/>
  <c r="W12"/>
  <c r="V12"/>
  <c r="T12"/>
  <c r="T10" s="1"/>
  <c r="G12"/>
  <c r="F12"/>
  <c r="E12"/>
  <c r="Y10"/>
  <c r="X10"/>
  <c r="W10"/>
  <c r="V10"/>
  <c r="O10"/>
  <c r="M10"/>
  <c r="L10"/>
  <c r="K10"/>
  <c r="G10"/>
  <c r="F10"/>
  <c r="E10"/>
  <c r="H20" l="1"/>
  <c r="Q19"/>
  <c r="Q10" s="1"/>
  <c r="I20"/>
  <c r="J19"/>
  <c r="J10" s="1"/>
  <c r="I366"/>
  <c r="R19"/>
  <c r="R10" s="1"/>
  <c r="I303"/>
  <c r="I391"/>
  <c r="I453"/>
  <c r="U522"/>
  <c r="T8"/>
  <c r="U8" s="1"/>
  <c r="U10"/>
  <c r="I19"/>
  <c r="I10" s="1"/>
  <c r="U12"/>
  <c r="H19"/>
  <c r="H10" s="1"/>
  <c r="U39"/>
  <c r="U19" l="1"/>
</calcChain>
</file>

<file path=xl/sharedStrings.xml><?xml version="1.0" encoding="utf-8"?>
<sst xmlns="http://schemas.openxmlformats.org/spreadsheetml/2006/main" count="1027" uniqueCount="646">
  <si>
    <t>Автомобильные дороги общего пользования Волгоградской области (кроме федеральных)</t>
  </si>
  <si>
    <t xml:space="preserve">Автомобильные дороги общего пользования, км </t>
  </si>
  <si>
    <t>Протяженность дорог, не отвечающих нормативным требованиям</t>
  </si>
  <si>
    <t>Мосты и путепроводы</t>
  </si>
  <si>
    <t>Трубы</t>
  </si>
  <si>
    <t>в том числе:</t>
  </si>
  <si>
    <t>Городские округа</t>
  </si>
  <si>
    <t>Консолид. мун. районы 4+5+6</t>
  </si>
  <si>
    <t>Мун. районы</t>
  </si>
  <si>
    <t>Городские поселения</t>
  </si>
  <si>
    <t>Сельские поселения</t>
  </si>
  <si>
    <t>с твердым покрытием</t>
  </si>
  <si>
    <t>из них с усовершенствованным покрытием</t>
  </si>
  <si>
    <t>км.</t>
  </si>
  <si>
    <t>%</t>
  </si>
  <si>
    <t>шт.</t>
  </si>
  <si>
    <t>пог. м.</t>
  </si>
  <si>
    <t>Волгоград</t>
  </si>
  <si>
    <t>Волжский</t>
  </si>
  <si>
    <t>Камышин</t>
  </si>
  <si>
    <t>Михайловка</t>
  </si>
  <si>
    <t>Урюпинск</t>
  </si>
  <si>
    <t>Фролово</t>
  </si>
  <si>
    <t>Муниципальные районы</t>
  </si>
  <si>
    <t>Алексеевское</t>
  </si>
  <si>
    <t>Аржановское</t>
  </si>
  <si>
    <t>Большебабинское</t>
  </si>
  <si>
    <t>Краснооктябрьское</t>
  </si>
  <si>
    <t>Ларинское</t>
  </si>
  <si>
    <t>Поклоновское</t>
  </si>
  <si>
    <t>Шарашенское</t>
  </si>
  <si>
    <t>Рябовское</t>
  </si>
  <si>
    <t>Самолшинское</t>
  </si>
  <si>
    <t>-</t>
  </si>
  <si>
    <t>Солонцовское</t>
  </si>
  <si>
    <t>Стеженское</t>
  </si>
  <si>
    <t>Реченское</t>
  </si>
  <si>
    <t>Трехложинское</t>
  </si>
  <si>
    <t>Усть-Бузулукское</t>
  </si>
  <si>
    <t>Яминское</t>
  </si>
  <si>
    <t xml:space="preserve">  Администрация Алексеевского </t>
  </si>
  <si>
    <t xml:space="preserve">   района </t>
  </si>
  <si>
    <t xml:space="preserve">Быковский </t>
  </si>
  <si>
    <t>Быковское</t>
  </si>
  <si>
    <t>Александровское</t>
  </si>
  <si>
    <t>Верхнебалыклейское</t>
  </si>
  <si>
    <t>Демидовское</t>
  </si>
  <si>
    <t>Зеленовское</t>
  </si>
  <si>
    <t>Кисловское</t>
  </si>
  <si>
    <t>Красносельцевское</t>
  </si>
  <si>
    <t>Луговопролейское</t>
  </si>
  <si>
    <t>Новоникольское</t>
  </si>
  <si>
    <t>Побединское</t>
  </si>
  <si>
    <t>Приморское</t>
  </si>
  <si>
    <t>Садовское</t>
  </si>
  <si>
    <t>Солдатско-Степновское</t>
  </si>
  <si>
    <t>Урало-Ахтубинское</t>
  </si>
  <si>
    <t xml:space="preserve">Городищенский </t>
  </si>
  <si>
    <t>Городищенское</t>
  </si>
  <si>
    <t>Ерзовское</t>
  </si>
  <si>
    <t>Новорогачинское</t>
  </si>
  <si>
    <t>Вертячинское</t>
  </si>
  <si>
    <t>Грачевское</t>
  </si>
  <si>
    <t>Каменское</t>
  </si>
  <si>
    <t>Карповское</t>
  </si>
  <si>
    <t>Котлубанское</t>
  </si>
  <si>
    <t>Краснопахаревское</t>
  </si>
  <si>
    <t>Кузьмичевское</t>
  </si>
  <si>
    <t>Новожизненское</t>
  </si>
  <si>
    <t>Новонадеждинское</t>
  </si>
  <si>
    <t>Орловское</t>
  </si>
  <si>
    <t>Паньшинское</t>
  </si>
  <si>
    <t>Песковатское</t>
  </si>
  <si>
    <t>Россошинское</t>
  </si>
  <si>
    <t>Самофаловское</t>
  </si>
  <si>
    <t xml:space="preserve">  Справочно:Администрация </t>
  </si>
  <si>
    <t xml:space="preserve">  Городищенского района :</t>
  </si>
  <si>
    <t xml:space="preserve">Даниловский </t>
  </si>
  <si>
    <t>р.п Даниловка</t>
  </si>
  <si>
    <t>Атамановское</t>
  </si>
  <si>
    <t>Белопрудское</t>
  </si>
  <si>
    <t>Березовское</t>
  </si>
  <si>
    <t>Краснинское</t>
  </si>
  <si>
    <t>Лобойковское</t>
  </si>
  <si>
    <t>Миусовское</t>
  </si>
  <si>
    <t>Ореховское</t>
  </si>
  <si>
    <t>Островское</t>
  </si>
  <si>
    <t>Плотниковское</t>
  </si>
  <si>
    <t>Профсоюзнинское</t>
  </si>
  <si>
    <t>Сергиевское</t>
  </si>
  <si>
    <t xml:space="preserve">  Даниловского муниципального    </t>
  </si>
  <si>
    <t xml:space="preserve">  района</t>
  </si>
  <si>
    <t xml:space="preserve">Дубовский </t>
  </si>
  <si>
    <t>г. Дубовка</t>
  </si>
  <si>
    <t>Горнобалыклейское</t>
  </si>
  <si>
    <t>Горноводяновское</t>
  </si>
  <si>
    <t>Горнопролейское</t>
  </si>
  <si>
    <t>Давыдовское</t>
  </si>
  <si>
    <t>Лозновское</t>
  </si>
  <si>
    <t>Малоивановское</t>
  </si>
  <si>
    <t>Пичужинское</t>
  </si>
  <si>
    <t>Прямобалкинское</t>
  </si>
  <si>
    <t>Стрельношироковское</t>
  </si>
  <si>
    <t>Суводское</t>
  </si>
  <si>
    <t>Усть-Погожинское</t>
  </si>
  <si>
    <t xml:space="preserve"> Справочно: Администрация </t>
  </si>
  <si>
    <t xml:space="preserve"> Дубовского муниципального района</t>
  </si>
  <si>
    <t xml:space="preserve">Еланский </t>
  </si>
  <si>
    <t>Еланское</t>
  </si>
  <si>
    <t>Алявское</t>
  </si>
  <si>
    <t>Большевистское</t>
  </si>
  <si>
    <t>Большеморецкое</t>
  </si>
  <si>
    <t>Вязовское</t>
  </si>
  <si>
    <t>Дубовское</t>
  </si>
  <si>
    <t>Журавское</t>
  </si>
  <si>
    <t>Ивановское</t>
  </si>
  <si>
    <t>Краишевское</t>
  </si>
  <si>
    <t>Рассветовское</t>
  </si>
  <si>
    <t>Морецкое</t>
  </si>
  <si>
    <t>Родинское</t>
  </si>
  <si>
    <t>Таловское</t>
  </si>
  <si>
    <t>Терновское</t>
  </si>
  <si>
    <t>Терсинское</t>
  </si>
  <si>
    <t>Тростянское</t>
  </si>
  <si>
    <t xml:space="preserve">Жирновский </t>
  </si>
  <si>
    <t>Жирновское</t>
  </si>
  <si>
    <t>Красноярское</t>
  </si>
  <si>
    <t>Линевское</t>
  </si>
  <si>
    <t>Медведицкое</t>
  </si>
  <si>
    <t>Алешниковское</t>
  </si>
  <si>
    <t>Бородачевское</t>
  </si>
  <si>
    <t>Верхнедобринское</t>
  </si>
  <si>
    <t>Кленовское</t>
  </si>
  <si>
    <t>Тарапатинское</t>
  </si>
  <si>
    <t>Меловатское</t>
  </si>
  <si>
    <t>Нижнедобринское</t>
  </si>
  <si>
    <t>Новинское</t>
  </si>
  <si>
    <t>Тетеревятское</t>
  </si>
  <si>
    <t xml:space="preserve">  Жирновского района  </t>
  </si>
  <si>
    <t xml:space="preserve">Иловлинский </t>
  </si>
  <si>
    <t>Иловлинское</t>
  </si>
  <si>
    <t>Логовское</t>
  </si>
  <si>
    <t>Авиловское</t>
  </si>
  <si>
    <t>Большеивановское</t>
  </si>
  <si>
    <t>Качалинское</t>
  </si>
  <si>
    <t>Кондрашовское</t>
  </si>
  <si>
    <t>Краснодонское</t>
  </si>
  <si>
    <t>Медведевское</t>
  </si>
  <si>
    <t>Новогригорьевское</t>
  </si>
  <si>
    <t>Озерское</t>
  </si>
  <si>
    <t>Сиротинское</t>
  </si>
  <si>
    <t>Трехостровское</t>
  </si>
  <si>
    <t>Ширяевское</t>
  </si>
  <si>
    <t xml:space="preserve">Калачевский </t>
  </si>
  <si>
    <t>Калачевское</t>
  </si>
  <si>
    <t>Бузиновское</t>
  </si>
  <si>
    <t>Голубинское</t>
  </si>
  <si>
    <t>Зарянское</t>
  </si>
  <si>
    <t>Ильевское</t>
  </si>
  <si>
    <t>Крепинское</t>
  </si>
  <si>
    <t>Ляпичевское</t>
  </si>
  <si>
    <t>Мариновское</t>
  </si>
  <si>
    <t>Советское</t>
  </si>
  <si>
    <t>Береславское</t>
  </si>
  <si>
    <t>Пятиизбянское</t>
  </si>
  <si>
    <t xml:space="preserve">  Справочно: Администрация        </t>
  </si>
  <si>
    <t xml:space="preserve">   муниципального Калачевского</t>
  </si>
  <si>
    <t>района</t>
  </si>
  <si>
    <t>г. Петров Вал</t>
  </si>
  <si>
    <t>Антиповское</t>
  </si>
  <si>
    <t>Белогорское</t>
  </si>
  <si>
    <t>Воднобуерачное</t>
  </si>
  <si>
    <t>Гуселское</t>
  </si>
  <si>
    <t>Костаревское</t>
  </si>
  <si>
    <t>Лебяженское</t>
  </si>
  <si>
    <t>Мичуринское</t>
  </si>
  <si>
    <t>Петрунинское</t>
  </si>
  <si>
    <t>Саломатинское</t>
  </si>
  <si>
    <t>Семеновское</t>
  </si>
  <si>
    <t>Сестренское</t>
  </si>
  <si>
    <t>Уметовское</t>
  </si>
  <si>
    <t>Усть-Грязнухинское</t>
  </si>
  <si>
    <t>Чухонастовское</t>
  </si>
  <si>
    <t xml:space="preserve"> Справочно: Администрация</t>
  </si>
  <si>
    <t xml:space="preserve"> Камышинского района </t>
  </si>
  <si>
    <t xml:space="preserve">Киквидзенский </t>
  </si>
  <si>
    <t>Гришинское</t>
  </si>
  <si>
    <t>Завязенское</t>
  </si>
  <si>
    <t>Ежовское</t>
  </si>
  <si>
    <t>Калиновское</t>
  </si>
  <si>
    <t>Мачешанское</t>
  </si>
  <si>
    <t>Озеркинское</t>
  </si>
  <si>
    <t>Преображенское</t>
  </si>
  <si>
    <t>Дубровское</t>
  </si>
  <si>
    <t>Чернореченское</t>
  </si>
  <si>
    <t xml:space="preserve">Клетский </t>
  </si>
  <si>
    <t>Захаровское</t>
  </si>
  <si>
    <t>Кременское</t>
  </si>
  <si>
    <t>Манойлинское</t>
  </si>
  <si>
    <t>Перекопское</t>
  </si>
  <si>
    <t>Перелазовское</t>
  </si>
  <si>
    <t>Распопинское</t>
  </si>
  <si>
    <t>Справочно: Администрация</t>
  </si>
  <si>
    <t>Клетского района</t>
  </si>
  <si>
    <t xml:space="preserve">Котельниковский </t>
  </si>
  <si>
    <t>Котельниковское (г.п.)</t>
  </si>
  <si>
    <t>Верхнекурмоярское</t>
  </si>
  <si>
    <t>Выпасновское</t>
  </si>
  <si>
    <t>Генераловское</t>
  </si>
  <si>
    <t>Котельниковское (с.п.)</t>
  </si>
  <si>
    <t>Майоровское</t>
  </si>
  <si>
    <t>Нагавское</t>
  </si>
  <si>
    <t>Наголенское</t>
  </si>
  <si>
    <t>Нижнеяблочное</t>
  </si>
  <si>
    <t>Пимено-Чернянское</t>
  </si>
  <si>
    <t>Попереченское</t>
  </si>
  <si>
    <t xml:space="preserve">  Пугачевское </t>
  </si>
  <si>
    <t xml:space="preserve">  Чилековское</t>
  </si>
  <si>
    <t xml:space="preserve">Справочно: Администрация Котельниковского </t>
  </si>
  <si>
    <t>муниципального района</t>
  </si>
  <si>
    <t xml:space="preserve">Котовский </t>
  </si>
  <si>
    <t>г. Котово</t>
  </si>
  <si>
    <t>Бурлукское</t>
  </si>
  <si>
    <t>Коростинское</t>
  </si>
  <si>
    <t>Купцовское</t>
  </si>
  <si>
    <t>Лапшинское</t>
  </si>
  <si>
    <t>Мирошниковское</t>
  </si>
  <si>
    <t>Моисеевское</t>
  </si>
  <si>
    <t>Мокроольховское</t>
  </si>
  <si>
    <t>Попковское</t>
  </si>
  <si>
    <t xml:space="preserve">Справочно: Администрация </t>
  </si>
  <si>
    <t>Котовского муниципального района</t>
  </si>
  <si>
    <t xml:space="preserve">Ленинский </t>
  </si>
  <si>
    <t>г. Ленинск</t>
  </si>
  <si>
    <t>Бахтияровское</t>
  </si>
  <si>
    <t>Заплавненское</t>
  </si>
  <si>
    <t>Степновское</t>
  </si>
  <si>
    <t>Колобовское</t>
  </si>
  <si>
    <t>Рассветинское</t>
  </si>
  <si>
    <t>Коммунаровское</t>
  </si>
  <si>
    <t>Маляевское</t>
  </si>
  <si>
    <t>Маякское</t>
  </si>
  <si>
    <t>Ильичевское</t>
  </si>
  <si>
    <t>Царевское</t>
  </si>
  <si>
    <t xml:space="preserve">Нехаевский </t>
  </si>
  <si>
    <t>Верхнереченское</t>
  </si>
  <si>
    <t>Динамовское</t>
  </si>
  <si>
    <t>Захоперское</t>
  </si>
  <si>
    <t>Краснопольское</t>
  </si>
  <si>
    <t>Кругловское</t>
  </si>
  <si>
    <t>Луковское</t>
  </si>
  <si>
    <t>Нехаевское</t>
  </si>
  <si>
    <t>Нижнедолговское</t>
  </si>
  <si>
    <t>Родничковское</t>
  </si>
  <si>
    <t>Тишанское</t>
  </si>
  <si>
    <t>Упорниковское</t>
  </si>
  <si>
    <t>Успенское</t>
  </si>
  <si>
    <t xml:space="preserve">Николаевский </t>
  </si>
  <si>
    <t>г. Николаевск</t>
  </si>
  <si>
    <t>Барановское</t>
  </si>
  <si>
    <t>Бережновское</t>
  </si>
  <si>
    <t>Левчуновское</t>
  </si>
  <si>
    <t>Ленинское</t>
  </si>
  <si>
    <t>Новобытовское</t>
  </si>
  <si>
    <t>Очкуровское</t>
  </si>
  <si>
    <t>Политотдельное</t>
  </si>
  <si>
    <t>Совхозское</t>
  </si>
  <si>
    <t>Солодушинское</t>
  </si>
  <si>
    <t xml:space="preserve">Новоаннинский </t>
  </si>
  <si>
    <t>г. Новоаннинский</t>
  </si>
  <si>
    <t>Амовское</t>
  </si>
  <si>
    <t>Бочаровское</t>
  </si>
  <si>
    <t>Галушкинское</t>
  </si>
  <si>
    <t>Деминское</t>
  </si>
  <si>
    <t>Краснокоротковское</t>
  </si>
  <si>
    <t>Новокиевское</t>
  </si>
  <si>
    <t>Панфиловское</t>
  </si>
  <si>
    <t>Полевое</t>
  </si>
  <si>
    <t>Староаннинское</t>
  </si>
  <si>
    <t>Филоновское</t>
  </si>
  <si>
    <t>Черкесовское</t>
  </si>
  <si>
    <t>Новоаннинского района</t>
  </si>
  <si>
    <t>Новониколаевский</t>
  </si>
  <si>
    <t>Новониколаевское</t>
  </si>
  <si>
    <t>Алексиковское</t>
  </si>
  <si>
    <t>Верхнекардаильское</t>
  </si>
  <si>
    <t>Двойновское</t>
  </si>
  <si>
    <t>Дуплятское</t>
  </si>
  <si>
    <t>Комсомольское</t>
  </si>
  <si>
    <t>Красноармейское</t>
  </si>
  <si>
    <t>Куликовское</t>
  </si>
  <si>
    <t>Мирное</t>
  </si>
  <si>
    <t>Серпо-Молотское</t>
  </si>
  <si>
    <t>Хоперское</t>
  </si>
  <si>
    <t>Новониколаевского района</t>
  </si>
  <si>
    <t xml:space="preserve">Октябрьский </t>
  </si>
  <si>
    <t>р.п. Октябрьский</t>
  </si>
  <si>
    <t>Абганеровское</t>
  </si>
  <si>
    <t>Аксайское</t>
  </si>
  <si>
    <t>Антоновское</t>
  </si>
  <si>
    <t>Васильевское</t>
  </si>
  <si>
    <t>Громославское</t>
  </si>
  <si>
    <t>Жутовское</t>
  </si>
  <si>
    <t>Заливское</t>
  </si>
  <si>
    <t>Ильменское</t>
  </si>
  <si>
    <t>Ковалевское</t>
  </si>
  <si>
    <t>Новоаксайское</t>
  </si>
  <si>
    <t>Перегрузненское</t>
  </si>
  <si>
    <t>Шебалиновское</t>
  </si>
  <si>
    <t>Шелестовское</t>
  </si>
  <si>
    <t xml:space="preserve">Ольховский </t>
  </si>
  <si>
    <t>Гуровское</t>
  </si>
  <si>
    <t>Гусевское</t>
  </si>
  <si>
    <t>Зензеватское</t>
  </si>
  <si>
    <t>Каменнобродское</t>
  </si>
  <si>
    <t>Киреевское</t>
  </si>
  <si>
    <t>Липовское</t>
  </si>
  <si>
    <t>Нежинское</t>
  </si>
  <si>
    <t>Октябрьское</t>
  </si>
  <si>
    <t>Ольховское</t>
  </si>
  <si>
    <t>Романовское</t>
  </si>
  <si>
    <t>Рыбинское</t>
  </si>
  <si>
    <t>Солодчинское</t>
  </si>
  <si>
    <t>Ягодновское</t>
  </si>
  <si>
    <t xml:space="preserve">Палласовский </t>
  </si>
  <si>
    <t>г. Палласовка</t>
  </si>
  <si>
    <t>Гончаровское</t>
  </si>
  <si>
    <t>Заволжское</t>
  </si>
  <si>
    <t>Кайсацкое</t>
  </si>
  <si>
    <t>Калашниковское</t>
  </si>
  <si>
    <t>Венгеловское</t>
  </si>
  <si>
    <t>Лиманное</t>
  </si>
  <si>
    <t>Приозерное</t>
  </si>
  <si>
    <t>Революционное</t>
  </si>
  <si>
    <t>Ромашковское</t>
  </si>
  <si>
    <t>Савинское</t>
  </si>
  <si>
    <t>Эльтонское</t>
  </si>
  <si>
    <t>Палласовского района</t>
  </si>
  <si>
    <t xml:space="preserve">Кумылженский </t>
  </si>
  <si>
    <t>Букановское</t>
  </si>
  <si>
    <t>Глазуновское</t>
  </si>
  <si>
    <t>Краснянское</t>
  </si>
  <si>
    <t>Поповское</t>
  </si>
  <si>
    <t>Слащевское</t>
  </si>
  <si>
    <t>Суляевское</t>
  </si>
  <si>
    <t>Шакинское</t>
  </si>
  <si>
    <t xml:space="preserve">Кумылженского района </t>
  </si>
  <si>
    <t>Руднянский</t>
  </si>
  <si>
    <t>Руднянское</t>
  </si>
  <si>
    <t>Большесудаченское</t>
  </si>
  <si>
    <t>Громковское</t>
  </si>
  <si>
    <t>Козловское</t>
  </si>
  <si>
    <t>Лемешкинское</t>
  </si>
  <si>
    <t>Лопуховское</t>
  </si>
  <si>
    <t>Матышевское</t>
  </si>
  <si>
    <t>Осичковское</t>
  </si>
  <si>
    <t>Сосновское</t>
  </si>
  <si>
    <t>Руднянского района</t>
  </si>
  <si>
    <t>Светлоярский</t>
  </si>
  <si>
    <t>Светлоярское</t>
  </si>
  <si>
    <t>Большечапурниковское</t>
  </si>
  <si>
    <t>Дубовоовражное</t>
  </si>
  <si>
    <t>Кировское</t>
  </si>
  <si>
    <t>Наримановское</t>
  </si>
  <si>
    <t>Приволжское</t>
  </si>
  <si>
    <t>Привольненское</t>
  </si>
  <si>
    <t>Райгородское</t>
  </si>
  <si>
    <t>Цацинское</t>
  </si>
  <si>
    <t xml:space="preserve">Светлоярского </t>
  </si>
  <si>
    <t xml:space="preserve">муниципального района </t>
  </si>
  <si>
    <t xml:space="preserve">Серафимовичский </t>
  </si>
  <si>
    <t>г. Серафимович</t>
  </si>
  <si>
    <t>Буерак-Поповское</t>
  </si>
  <si>
    <t>Горбатовское</t>
  </si>
  <si>
    <t>Зимняцкое</t>
  </si>
  <si>
    <t>Клетско-Почтовское</t>
  </si>
  <si>
    <t>Крутовское</t>
  </si>
  <si>
    <t>Отрожкинское</t>
  </si>
  <si>
    <t>Песчановское</t>
  </si>
  <si>
    <t>Среднецарицынское</t>
  </si>
  <si>
    <t>Теркинское</t>
  </si>
  <si>
    <t>Трясиновское</t>
  </si>
  <si>
    <t>Усть-Хоперское</t>
  </si>
  <si>
    <t xml:space="preserve">Серафимовичского района </t>
  </si>
  <si>
    <t>Среднеахтубинский</t>
  </si>
  <si>
    <t>г. Краснослободск</t>
  </si>
  <si>
    <t>р.п. Средняя Ахтуба</t>
  </si>
  <si>
    <t>Ахтубинское</t>
  </si>
  <si>
    <t>Верхнепогроменское</t>
  </si>
  <si>
    <t>Клетское</t>
  </si>
  <si>
    <t>Красное</t>
  </si>
  <si>
    <t>Куйбышевское</t>
  </si>
  <si>
    <t>Рахинское</t>
  </si>
  <si>
    <t>Суходольское</t>
  </si>
  <si>
    <t>Фрунзенское</t>
  </si>
  <si>
    <t>Старополтавский</t>
  </si>
  <si>
    <t>Беляевское</t>
  </si>
  <si>
    <t>Валуевское</t>
  </si>
  <si>
    <t>Верхневодянское</t>
  </si>
  <si>
    <t>Гмелинское</t>
  </si>
  <si>
    <t>Иловатское</t>
  </si>
  <si>
    <t>Кановское</t>
  </si>
  <si>
    <t>Колышкинское</t>
  </si>
  <si>
    <t>Курнаевское</t>
  </si>
  <si>
    <t>Лятошинское</t>
  </si>
  <si>
    <t>Новоквасниковское</t>
  </si>
  <si>
    <t>Новополтавское</t>
  </si>
  <si>
    <t>Новотихоновское</t>
  </si>
  <si>
    <t>Салтовское</t>
  </si>
  <si>
    <t>Торгунское</t>
  </si>
  <si>
    <t xml:space="preserve">   Харьковское</t>
  </si>
  <si>
    <t xml:space="preserve">   Черебаевское</t>
  </si>
  <si>
    <t xml:space="preserve">Справочно: Администрация Старополтавского района </t>
  </si>
  <si>
    <t>Суровикинский</t>
  </si>
  <si>
    <t>Нижнечирское</t>
  </si>
  <si>
    <t>Верхнесолоновское</t>
  </si>
  <si>
    <t>Добринское</t>
  </si>
  <si>
    <t>Сысоевское</t>
  </si>
  <si>
    <t>Лобакинское</t>
  </si>
  <si>
    <t>Новомаксимовское</t>
  </si>
  <si>
    <t>Нижнеосиновское</t>
  </si>
  <si>
    <t xml:space="preserve">Суровикинского муниципального </t>
  </si>
  <si>
    <t xml:space="preserve">района </t>
  </si>
  <si>
    <t xml:space="preserve">Урюпинский </t>
  </si>
  <si>
    <t>Акчернское</t>
  </si>
  <si>
    <t>Беспаловское</t>
  </si>
  <si>
    <t>Бесплемяновское</t>
  </si>
  <si>
    <t>Большинское</t>
  </si>
  <si>
    <t>Бубновское</t>
  </si>
  <si>
    <t>Верхнебезымяновское</t>
  </si>
  <si>
    <t>Верхнесоинское</t>
  </si>
  <si>
    <t>Вихлянцевское</t>
  </si>
  <si>
    <t>Вишняковское</t>
  </si>
  <si>
    <t>Дьяконовское</t>
  </si>
  <si>
    <t>Забурдяевское</t>
  </si>
  <si>
    <t>Искринское</t>
  </si>
  <si>
    <t>Котовское</t>
  </si>
  <si>
    <t>Креповское</t>
  </si>
  <si>
    <t>Лощиновское</t>
  </si>
  <si>
    <t>Михайловское</t>
  </si>
  <si>
    <t>Окладненское</t>
  </si>
  <si>
    <t>Ольшанское</t>
  </si>
  <si>
    <t>Петровское</t>
  </si>
  <si>
    <t>Салтынское</t>
  </si>
  <si>
    <t>Хоперопионерское</t>
  </si>
  <si>
    <t xml:space="preserve">Фроловский </t>
  </si>
  <si>
    <t>Арчединское</t>
  </si>
  <si>
    <t>Большелычакское</t>
  </si>
  <si>
    <t>Ветютневское</t>
  </si>
  <si>
    <t>Дудаченское</t>
  </si>
  <si>
    <t>Краснолиповское</t>
  </si>
  <si>
    <t>Лычакское</t>
  </si>
  <si>
    <t>Малодельское</t>
  </si>
  <si>
    <t>Писаревское</t>
  </si>
  <si>
    <t>Пригородное</t>
  </si>
  <si>
    <t>Шуруповское</t>
  </si>
  <si>
    <t xml:space="preserve">Чернышковский </t>
  </si>
  <si>
    <t>Чернышковское</t>
  </si>
  <si>
    <t>Алешкинское</t>
  </si>
  <si>
    <t>Басакинское</t>
  </si>
  <si>
    <t>Большетерновское</t>
  </si>
  <si>
    <t>Верхнегнутовское</t>
  </si>
  <si>
    <t>Елкинское</t>
  </si>
  <si>
    <t>Нижнегнутовское</t>
  </si>
  <si>
    <t>Пристеновское</t>
  </si>
  <si>
    <t>Сизовское</t>
  </si>
  <si>
    <t>Тормосиновское</t>
  </si>
  <si>
    <t>ВСЕГО</t>
  </si>
  <si>
    <t>по Форме № 1-ФД, кардинальная проитвоположенность. По пояснениям Дортранса - некомпетентность ОМСУ</t>
  </si>
  <si>
    <t>Камышинский</t>
  </si>
  <si>
    <t>Наименование</t>
  </si>
  <si>
    <r>
      <t>Клетское</t>
    </r>
    <r>
      <rPr>
        <vertAlign val="superscript"/>
        <sz val="11"/>
        <rFont val="Times New Roman"/>
        <family val="1"/>
        <charset val="204"/>
      </rPr>
      <t>3)</t>
    </r>
  </si>
  <si>
    <r>
      <t>Кумылженское</t>
    </r>
    <r>
      <rPr>
        <vertAlign val="superscript"/>
        <sz val="11"/>
        <rFont val="Times New Roman"/>
        <family val="1"/>
        <charset val="204"/>
      </rPr>
      <t>3)</t>
    </r>
  </si>
  <si>
    <r>
      <t>Старополтавское</t>
    </r>
    <r>
      <rPr>
        <vertAlign val="superscript"/>
        <sz val="11"/>
        <rFont val="Times New Roman"/>
        <family val="1"/>
        <charset val="204"/>
      </rPr>
      <t>3)</t>
    </r>
  </si>
  <si>
    <r>
      <t>г. Суровикино</t>
    </r>
    <r>
      <rPr>
        <vertAlign val="superscript"/>
        <sz val="11"/>
        <rFont val="Times New Roman"/>
        <family val="1"/>
        <charset val="204"/>
      </rPr>
      <t>3)</t>
    </r>
  </si>
  <si>
    <t>Всего</t>
  </si>
  <si>
    <t xml:space="preserve">  Справочно:</t>
  </si>
  <si>
    <t xml:space="preserve">  Червленовское</t>
  </si>
  <si>
    <t xml:space="preserve">  Справочно: Администрация</t>
  </si>
  <si>
    <t xml:space="preserve">  Урюпинского муниципального </t>
  </si>
  <si>
    <t xml:space="preserve">  Справочно: Администрация </t>
  </si>
  <si>
    <t xml:space="preserve">  Фроловского района </t>
  </si>
  <si>
    <t xml:space="preserve">Алексеевский </t>
  </si>
  <si>
    <r>
      <t xml:space="preserve">МЕСТНОГО ЗНАЧЕНИЯ                                  </t>
    </r>
    <r>
      <rPr>
        <b/>
        <i/>
        <sz val="11"/>
        <rFont val="Times New Roman"/>
        <family val="1"/>
        <charset val="204"/>
      </rPr>
      <t xml:space="preserve">  </t>
    </r>
    <r>
      <rPr>
        <i/>
        <sz val="11"/>
        <rFont val="Times New Roman"/>
        <family val="1"/>
        <charset val="204"/>
      </rPr>
      <t>(Стат. Обозрение Волгоградстат на 01.01.2016)</t>
    </r>
  </si>
  <si>
    <r>
      <t xml:space="preserve">РЕГИОНАЛЬНЫЕ И МЕЖМУНИЦИПАЛЬНЫЕ                            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(Форма № 1-ДГ на 01.01.2017)</t>
    </r>
  </si>
  <si>
    <t>Приложение № 1</t>
  </si>
  <si>
    <t>Наименование объекта</t>
  </si>
  <si>
    <t>Фактический результат (отчет о ходе реализации ГП)</t>
  </si>
  <si>
    <t>Кредит. задолж-ть на 01.01.2016 (освоение средств)</t>
  </si>
  <si>
    <t>КФСР</t>
  </si>
  <si>
    <t>КЦСР</t>
  </si>
  <si>
    <t>КВР</t>
  </si>
  <si>
    <t>ЗАКОН</t>
  </si>
  <si>
    <t>Гос. программа</t>
  </si>
  <si>
    <t>Профинансировано (кап-вложения)</t>
  </si>
  <si>
    <t>фб</t>
  </si>
  <si>
    <t>обл</t>
  </si>
  <si>
    <t>Комитет транспорта и дорожного хозяйства Волгоградской области</t>
  </si>
  <si>
    <t>ГП "Развитие сельских территорий"</t>
  </si>
  <si>
    <t>16 0 04</t>
  </si>
  <si>
    <t>Строительство автомобильной дороги "Подъезд от автомобильной дороги "Самойловка (Саратовская область) - Елань - Преображенская - Новоаннинский - Алексеевская - Кругловка - Шумилинская (Ростовская область)" к х. Кочкаринский" в Алексеевском муниципальном районе Волгоградской области</t>
  </si>
  <si>
    <t>0409</t>
  </si>
  <si>
    <t>16 0 04 R0180</t>
  </si>
  <si>
    <t>Строительство автомобильной дороги "Подъезд от автомобильной дороги "Иловатка (км 10) - Старая Полтавка - Гмелинка - Палласовка - Николаевск" к х. Барановка" в Николаевском муниципальном районе</t>
  </si>
  <si>
    <t>16 0 04 50180</t>
  </si>
  <si>
    <t>Строительство автомобильной дороги "Подъезд от автомобильной дороги "Панфилово - Тростянский - Попов" к х. Бурнацкий в Новоаннинском муниципальном районе Волгоградской области</t>
  </si>
  <si>
    <t>Строительство автомобильной дороги "Подъезд от автомобильной дороги "Михайловка (км 15) - Серафимович - Суровикино" к х. Буерак-Поповский к х. Затонский в Серафимовичском муниципальном районе Волгоградской области</t>
  </si>
  <si>
    <t>Подъезд от автомобильной дороги "Фролово - Даниловка" к х. Рогачи в Даниловском муниципальном районе Волгоградской области</t>
  </si>
  <si>
    <t>Строительство автомобильной дороги "Подъезд от автомобильной дороги "Жирновск - Рудня - Вязовка - Михайловка - Кумылженская - Вешенская (Ростовская область)" (в границах территории Волгоградской области) к х. Малый Орешкин в городском округе город Михайловка Волгоградской области</t>
  </si>
  <si>
    <t>Строительство автомобильной дороги "Подъезд от автомобильной дороги "Михайловка (км 15) - Серафимович - Суровикино (км 77+300)" - Большой - Пронин - до границы Ростовской области" к х. Варламов в Серафимовичском муниципальном районе Волгоградской области</t>
  </si>
  <si>
    <t>Строительство автомобильной дороги "Подъезд от автомобильной дороги М-21 "Волгоград - Каменск-Шахтинский" к х. Жирковский" в Суровикинском муниципальном районе Волгоградской области</t>
  </si>
  <si>
    <t>16 0 04 40100</t>
  </si>
  <si>
    <t>Строительство автомобильной дороги "Подъезд от автомобильной дороги "Самара - Пугачев - Энгельс - Волгоград" к х. Заволжский в Быковском муниципальном районе Волгоградской области</t>
  </si>
  <si>
    <t>Строительство автомобильной дороги "Подъезд от автомобильной дороги "Волгоград - Октябрьский - Котельниково - Зимовники - Сальск" к ж.-д. ст. Чилеково" в Котельниковском муниципальном районе Волгоградской области</t>
  </si>
  <si>
    <t>Строительство автомобильной дороги "Подъезд от автомобильной дороги "Иловля - Ольховка - Камышин" к х. Забурунный в Ольховском муниципальном районе Волгоградской области</t>
  </si>
  <si>
    <t>Строительство автомобильной дороги "Подъезд от автомобильной дороги М-6 "Каспий" - Криушинский - Краснянский - Скабелинский" к х. Серковский в Урюпинском муниципальном районе Волгоградской области</t>
  </si>
  <si>
    <t>Строительство автомобильной дороги "Подъезд от автомобильной дороги "Панфилово - Тростянский - Попов" к х. Красногорский Новоаннинского муниципального района Волгоградской области</t>
  </si>
  <si>
    <t>Строительство автомобильной дороги "Подъезд от автомобильной дороги "Михайловка (км 15) - Серафимович - Суровикино" к х. Березки" в Серафимовичском муниципальном районе</t>
  </si>
  <si>
    <t>Строительство подъездной автомобильной дороги к производственному объекту ООО "Агро-СТАР" от автомобильной дороги "Новониколаевск - Урюпинск - Нехаевская - Краснополье - Манино (граница Воронежской области)" в Нехаевском муниципальном районе Волгоградской области</t>
  </si>
  <si>
    <t>Строительство автомобильной дороги п. Самофаловка Волгоградская область, протяженностью 1,2 км</t>
  </si>
  <si>
    <t>Строительство подъездных автомобильных дорог к объектам ООО "Становское" в х. Нижнедолговский Нехаевского муниципального района Волгоградской области</t>
  </si>
  <si>
    <t>Строительство подъездной автомобильной дороги к производственному объекту ООО "совхоз Карповский" от автомобильной дороги "Карповка - Дмитриевка - Песковатка" в Городищенском муниципальном районе Волгоградской области</t>
  </si>
  <si>
    <t>Строительство автомобильной дороги "Подъезд от автомобильной дороги "Палласовка - Кайсацкое" к с. Калашники" в Палласовском муниципальном районе</t>
  </si>
  <si>
    <t>Строительство автомобильной дороги "Подъезд от автомобильной дороги "Палласовка - Савинка - Кумысолечебница" к п. Заливной" в Палласовском муниципальном районе Волгоградской области</t>
  </si>
  <si>
    <t>ГП "Развитие транспортной системы"</t>
  </si>
  <si>
    <t>Строительство второго, третьего и четвертого пусковых комплексов мостового перехода через реку Волга в городе Волгограде. Второй пусковой комплекс</t>
  </si>
  <si>
    <t>строительство продолжается</t>
  </si>
  <si>
    <t>23 2 03 40100</t>
  </si>
  <si>
    <t>23 2 03 R1150</t>
  </si>
  <si>
    <t>Автодорога "Обход города Волгограда". Южная часть</t>
  </si>
  <si>
    <t>произведен выкуп запланированных земельных участков</t>
  </si>
  <si>
    <t>Реконструкция автомобильной дороги "Самойловка (Саратовская область) - Елань - Преображенская - Новоаннинский - Алексеевская - Кругловка - Шумилинская (Ростовская область)" (в границах территории Волгоградской области) в Еланском муниципальном районе Волгоградской области (мост через реку Сторичка км 19+980)</t>
  </si>
  <si>
    <t>введено в эксплуатацию 0,0817 км</t>
  </si>
  <si>
    <t>23 2 03 54200</t>
  </si>
  <si>
    <t>Реконструкция автомобильной дороги "Подъезд от автомобильной дороги "Иловля - Ольховка - Камышин" к с. Рыбинка" (искусственного сооружения км 0+700 - км 1+800) в Ольховском муниципальном районе Волгоградской области</t>
  </si>
  <si>
    <t>реконструкция продолжается</t>
  </si>
  <si>
    <t>Реконструкция автомобильной дороги "Елань - Ивановка" (ж.б. труба) км 0+950 в Еланском муниципальном районе</t>
  </si>
  <si>
    <t>введено в эксплуатацию 0,02 км</t>
  </si>
  <si>
    <t>Строительство автомобильной дороги "Подъезд от автомобильной дороги "Быково - Кайсацкое - Эльтон - Отгонный" к о. Эльтон в Палласовском муниципальном районе Волгоградской области</t>
  </si>
  <si>
    <t>Строительство автомобильной дороги "г. Краснослободск (ул. Московская) - Вторая Пятилетка"</t>
  </si>
  <si>
    <t>построено 4,52026 км,  ведется подготовка документации по вводу объекта в эксплуатацию эксплуатацию</t>
  </si>
  <si>
    <t>Проектно-изыскательские работы</t>
  </si>
  <si>
    <t>Строительство автомобильной дороги "Подъезд от автомобильной дороги "Лог - Новогригорьевская - Клетская - Распопинская - Серафимович" к ст-це Кременская" в Клетском муниципальном районе Волгоградской области</t>
  </si>
  <si>
    <t>введено в эксплуатацию 10,706 км</t>
  </si>
  <si>
    <t>Строительство автомобильной дороги "Подъезд от автомобильной дороги "Иловатка (км 10) - Старая Полтавка - Гмелинка - Палласовка - Николаевск" к п. Торгун в Старополтавском муниципальном районе Волгоградской области</t>
  </si>
  <si>
    <t>введено в эксплуатацию 10,912 км</t>
  </si>
  <si>
    <t>Строительство 0-й Продольной магистрали (рокадной дороги) с примыканием автомобильных дорог по ул. им. Калинина в Ворошиловском районе и ул. Химической в Центральном районе Волгограда</t>
  </si>
  <si>
    <t>23 2 03 42180</t>
  </si>
  <si>
    <t>Реконструкция автомобильной дороги "Шоссе Авиаторов" от международного аэропорта Волгоград до ул. Историческая ("Самарский разъезд")</t>
  </si>
  <si>
    <t>Строительство автомобильной дороги п. Мирный - х. Нижнезубриловский Новониколаевского района Волгоградской области на участке от х. Сапожок до х. Нижнезубриловский с покрытием переходного типа</t>
  </si>
  <si>
    <t>построено 6,863 км,  объект не введен в эксплуатацию</t>
  </si>
  <si>
    <t>Строительство автомобильной дороги "Подъезд от автомобильной дороги 1Р 228 "Сызрань - Саратов - Волгоград" к с. Белогорки" в Камышинском муниципальном районе Волгоградской области</t>
  </si>
  <si>
    <t>введено в эксплуатацию 0,55 км</t>
  </si>
  <si>
    <t>Строительство автомобильной дороги "Подъезд от автомобильной дороги "Иловатка (км 10) - Старая Полтавка - Гмелинка - Палласовка - Николаевск" к с. Раздольное к п. Орошаемый в Николаевском муниципальном районе Волгоградской области</t>
  </si>
  <si>
    <t>погашена кредиторск. задолж.</t>
  </si>
  <si>
    <t>Строительство автомобильной дороги общего пользования регионального и межмуниципального значения Волгоградской области "Подъезд от автомобильной дороги "Самойловка (Саратовская область) - Елань - Преображенская - Новоаннинский - Алексеевская - Кругловка - Шумилинская (Ростовская область)" к с. Родинское в Еланском муниципальном районе</t>
  </si>
  <si>
    <t>оплата испол.листа от 08.08.2016 №011159951</t>
  </si>
  <si>
    <t>Исполнительный лист от 08.08.2016 №011159951</t>
  </si>
  <si>
    <t>Строительство автомобильной дороги "Подъезд от автомобильной дороги "Жирновск - Рудня - Вязовка - Михайловка - Кумылженская - Вешенская (Ростовская область) (подъезд к ст-це Кумылженская)" к х. Глушица" в Кумылженском муниципальном районе Волгоградской области</t>
  </si>
  <si>
    <t>разработан тех.план</t>
  </si>
  <si>
    <t>Строительство автомобильной дороги "Палласовка - Савинка - Кумысолечебница" на участке "Максимовка - Кумысолечебница" в Палласовском муниципальном районе Волгоградской области</t>
  </si>
  <si>
    <t>Строительство автомобильной дороги "Елань - Журавка" в Еланском муниципальном районе Волгоградской области</t>
  </si>
  <si>
    <t>введено в эксплуатацию 6,8157 км</t>
  </si>
  <si>
    <t>Строительство автомобильной дороги "Лог - Новогригорьевская - Клетская - Распопинская - Серафимович" в Иловлинском муниципальном районе</t>
  </si>
  <si>
    <t>введено в эксплуатацию 8,25642 км</t>
  </si>
  <si>
    <t>Строительство автомобильной дороги общего пользования регионального или межмуниципального значения Волгоградской области "Преображенское - Мордвинцево" на участке км 21+370 - км 26+900 в Киквидзенском муниципальном районе</t>
  </si>
  <si>
    <t>Строительство автомобильной дороги "Подъезд от автомобильной дороги "Быково - Кайсацкое - Эльтон - Отгонный" к пограничному контрольно-пропускному пункту (республика Казахстан) в Палласовском муниципальном районе Волгоградской области</t>
  </si>
  <si>
    <t>3,0852 разработан тех.план</t>
  </si>
  <si>
    <t>Строительство автомобильной дороги общего пользования регионального или межмуниципального значения Волгоградской области "х. Горбатовский - х. Рубашкин" в Серафимовичском муниципальном районе</t>
  </si>
  <si>
    <t>Строительство автомобильной дороги общего пользования регионального или межмуниципального значения Волгоградской области "Нариман - Северный" на участке км 22+500 - км 25+778 в Светлоярском муниципальном районе</t>
  </si>
  <si>
    <t>Объездная дорога от а/дороги "Волгоград - Октябрьский - Котельниково - Зимовники - Сальск" до поворота к существующей а/дороге к х. Нижние Черни (в районе ст. Гремячая) в Котельниковском муниципальном районе Волгоградской области</t>
  </si>
  <si>
    <t>введено в эксплуатацию 3,45 км</t>
  </si>
  <si>
    <t>Строительство автомобильной дороги "Иловатка - Белокаменка" в Старополтавском муниципальном районе</t>
  </si>
  <si>
    <t>Строительство автомобильной дороги "Новая Иванцовка - Старая Иванцовка" в Палласовском муниципальном районе Волгоградской области</t>
  </si>
  <si>
    <t>Строительство автомобильной дороги общего пользования регионального или межмуниципального значения Волгоградской области "М-6 "Каспий" Фролово - Ольховка - Липовка - автомобильная дорога 1Р 228 "Сызрань - Саратов - Волгоград" на участке км 125+330 - км 132+330 в Ольховском муниципальном районе</t>
  </si>
  <si>
    <t xml:space="preserve">проведена диагностика построенной автомобильной дороги 
и разработаны технические планы
</t>
  </si>
  <si>
    <t>Реконструкция автомобильной дороги "Урюпинск - Дубовский - Алексеевская" в Алексеевском муниципальном районе Волгоградской области (мост через о. Чиганак, мост через реку Бузулук)</t>
  </si>
  <si>
    <t>Предоставление субсидий местным бюджетам на дорожную деятельность (мероприятие 7.1. программы)</t>
  </si>
  <si>
    <r>
      <t xml:space="preserve">Строительство ул. Карбышева от 87-я Гвардейская до ул. Медведева </t>
    </r>
    <r>
      <rPr>
        <b/>
        <sz val="10"/>
        <color rgb="FFFF0000"/>
        <rFont val="Times New Roman"/>
        <family val="1"/>
        <charset val="204"/>
      </rPr>
      <t>г.Волжский</t>
    </r>
    <r>
      <rPr>
        <sz val="10"/>
        <color theme="1"/>
        <rFont val="Times New Roman"/>
        <family val="1"/>
        <charset val="204"/>
      </rPr>
      <t xml:space="preserve"> Волгоградской области</t>
    </r>
  </si>
  <si>
    <t>23 2 04 70460</t>
  </si>
  <si>
    <r>
      <t xml:space="preserve">Реконструкция ул. Ангарская в границах от ул. им. Римского-Корсакова до автозаправочной станции в Дзержинском районе </t>
    </r>
    <r>
      <rPr>
        <b/>
        <sz val="10"/>
        <color rgb="FFFF0000"/>
        <rFont val="Times New Roman"/>
        <family val="1"/>
        <charset val="204"/>
      </rPr>
      <t>г.Волгограда</t>
    </r>
  </si>
  <si>
    <r>
      <t xml:space="preserve">Строительство ул. им. Циолковского (от ул. Баррикадной до ул. Иркутской) в Ворошиловском районе </t>
    </r>
    <r>
      <rPr>
        <b/>
        <sz val="10"/>
        <color rgb="FFFF0000"/>
        <rFont val="Times New Roman"/>
        <family val="1"/>
        <charset val="204"/>
      </rPr>
      <t>г.Волгограда</t>
    </r>
  </si>
  <si>
    <r>
      <t xml:space="preserve">Реконструкция дороги от пл. Комсомольской по ул. Тургенева, ул. Рязано-Уральской до трассы Волгоград - Сызрань в </t>
    </r>
    <r>
      <rPr>
        <b/>
        <sz val="10"/>
        <color rgb="FFFF0000"/>
        <rFont val="Times New Roman"/>
        <family val="1"/>
        <charset val="204"/>
      </rPr>
      <t>г.Камышине</t>
    </r>
  </si>
  <si>
    <t>введено в эксплуатацию 0,635 км</t>
  </si>
  <si>
    <r>
      <t xml:space="preserve">Строительство автодороги с твердым покрытием по ул. Луговая от ул. Советской до пер. Космонавтов в </t>
    </r>
    <r>
      <rPr>
        <b/>
        <sz val="10"/>
        <color rgb="FFFF0000"/>
        <rFont val="Times New Roman"/>
        <family val="1"/>
        <charset val="204"/>
      </rPr>
      <t>г.Суровикино</t>
    </r>
    <r>
      <rPr>
        <sz val="10"/>
        <color theme="1"/>
        <rFont val="Times New Roman"/>
        <family val="1"/>
        <charset val="204"/>
      </rPr>
      <t xml:space="preserve"> Суровикинского района Волгоградской области</t>
    </r>
  </si>
  <si>
    <t>введено в эксплуатацию 1,767 км</t>
  </si>
  <si>
    <t>Предоставление иных МБТ бюджетам муниципальных образований на дорожную деятельность</t>
  </si>
  <si>
    <t>Расходы бюджетов муниципальных образований Волгоградской области на дорожное хозяйство (дорожные фонды) в 2016 году</t>
  </si>
  <si>
    <t xml:space="preserve">Единица измерения:  руб </t>
  </si>
  <si>
    <t>Наименование муниципального образования</t>
  </si>
  <si>
    <t>городские округа</t>
  </si>
  <si>
    <t>муниципальные районы</t>
  </si>
  <si>
    <t>городские поселения</t>
  </si>
  <si>
    <t>сельские поселения</t>
  </si>
  <si>
    <t>Алексеевский район</t>
  </si>
  <si>
    <t>Быковский район</t>
  </si>
  <si>
    <t>Городищенский район</t>
  </si>
  <si>
    <t>Даниловский район</t>
  </si>
  <si>
    <t>Дубовский район</t>
  </si>
  <si>
    <t>Еланский район</t>
  </si>
  <si>
    <t>Жирновский район</t>
  </si>
  <si>
    <t>Иловлинский район</t>
  </si>
  <si>
    <t>Калачевский район</t>
  </si>
  <si>
    <t>Камышинский район</t>
  </si>
  <si>
    <t>Киквидзенский район</t>
  </si>
  <si>
    <t>Клетский район</t>
  </si>
  <si>
    <t>Котельниковский район</t>
  </si>
  <si>
    <t>Котовский район</t>
  </si>
  <si>
    <t>Ленинский район</t>
  </si>
  <si>
    <t>Нехаевский район</t>
  </si>
  <si>
    <t>Николаевский район</t>
  </si>
  <si>
    <t>Новоаннинский район</t>
  </si>
  <si>
    <t>Новониколаевский район</t>
  </si>
  <si>
    <t>Октябрьский район</t>
  </si>
  <si>
    <t>Ольховский район</t>
  </si>
  <si>
    <t>Палласовский район</t>
  </si>
  <si>
    <t>Кумылженский район</t>
  </si>
  <si>
    <t>Руднянский район</t>
  </si>
  <si>
    <t>Светлоярский район</t>
  </si>
  <si>
    <t>Серафимовичский район</t>
  </si>
  <si>
    <t>Среднеахтубинский район</t>
  </si>
  <si>
    <t>Старополтавский район</t>
  </si>
  <si>
    <t>Суровикинский район</t>
  </si>
  <si>
    <t>Урюпинский район</t>
  </si>
  <si>
    <t>Фроловский район</t>
  </si>
  <si>
    <t>Чернышковский район</t>
  </si>
  <si>
    <t>г.Волгоград</t>
  </si>
  <si>
    <t>г.Волжский</t>
  </si>
  <si>
    <t>г.Камышин</t>
  </si>
  <si>
    <t>г.Михайловка</t>
  </si>
  <si>
    <t>г.Урюпинск</t>
  </si>
  <si>
    <t>г.Фролово</t>
  </si>
  <si>
    <t>Плановый показатель</t>
  </si>
  <si>
    <t>Фактический результат</t>
  </si>
  <si>
    <t>Кредит. задолж-ть на 01.01.2017</t>
  </si>
  <si>
    <t>начало строительства дороги</t>
  </si>
  <si>
    <t>начало реконструкции дороги</t>
  </si>
  <si>
    <r>
      <t xml:space="preserve">Строительство ул. им. Хорошева (в границах от Бульвара 30-летия Победы до дворца водных видов спорта) в Дзержинском районе Волгограда </t>
    </r>
    <r>
      <rPr>
        <b/>
        <sz val="10"/>
        <color rgb="FFFF0000"/>
        <rFont val="Times New Roman"/>
        <family val="1"/>
        <charset val="204"/>
      </rPr>
      <t>ИСКЛЮЧЕНА</t>
    </r>
  </si>
  <si>
    <r>
      <t xml:space="preserve">Строительство ул. Электролесовской в г. Волгограде </t>
    </r>
    <r>
      <rPr>
        <b/>
        <sz val="10"/>
        <color rgb="FFFF0000"/>
        <rFont val="Times New Roman"/>
        <family val="1"/>
        <charset val="204"/>
      </rPr>
      <t>ИСКЛЮЧЕНА</t>
    </r>
  </si>
  <si>
    <t>Объекты строительства и реконструкции в 2016 году</t>
  </si>
  <si>
    <t>Приложение № 2</t>
  </si>
  <si>
    <t>Приложение № 3</t>
  </si>
  <si>
    <t>Исполнено</t>
  </si>
  <si>
    <t>Утверждено</t>
  </si>
  <si>
    <t>всего:</t>
  </si>
  <si>
    <t>Подраздел 0409                                                                                              "Дорожное хозяйство (дорожные фонды)"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</si>
</sst>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#,##0.00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</borders>
  <cellStyleXfs count="212">
    <xf numFmtId="0" fontId="0" fillId="0" borderId="0"/>
    <xf numFmtId="0" fontId="1" fillId="0" borderId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4" fillId="0" borderId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3" fillId="0" borderId="0" applyNumberFormat="0" applyFont="0" applyAlignment="0" applyProtection="0"/>
    <xf numFmtId="0" fontId="13" fillId="0" borderId="0" applyNumberFormat="0" applyFont="0" applyAlignment="0" applyProtection="0"/>
    <xf numFmtId="0" fontId="13" fillId="0" borderId="0" applyNumberFormat="0" applyFont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  <xf numFmtId="0" fontId="23" fillId="0" borderId="0" applyNumberFormat="0" applyBorder="0" applyAlignment="0" applyProtection="0"/>
  </cellStyleXfs>
  <cellXfs count="245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vertical="center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/>
    <xf numFmtId="0" fontId="6" fillId="0" borderId="0" xfId="0" applyFont="1" applyBorder="1"/>
    <xf numFmtId="0" fontId="6" fillId="0" borderId="0" xfId="0" applyFont="1"/>
    <xf numFmtId="0" fontId="5" fillId="0" borderId="0" xfId="0" applyFont="1" applyBorder="1"/>
    <xf numFmtId="0" fontId="0" fillId="0" borderId="0" xfId="0" applyFont="1"/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Fill="1"/>
    <xf numFmtId="0" fontId="0" fillId="3" borderId="0" xfId="0" applyFont="1" applyFill="1"/>
    <xf numFmtId="0" fontId="0" fillId="0" borderId="0" xfId="0" applyFont="1" applyBorder="1"/>
    <xf numFmtId="0" fontId="6" fillId="0" borderId="0" xfId="0" applyFont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164" fontId="6" fillId="2" borderId="1" xfId="0" applyNumberFormat="1" applyFont="1" applyFill="1" applyBorder="1"/>
    <xf numFmtId="165" fontId="6" fillId="2" borderId="1" xfId="0" applyNumberFormat="1" applyFont="1" applyFill="1" applyBorder="1" applyAlignment="1">
      <alignment vertical="center"/>
    </xf>
    <xf numFmtId="164" fontId="7" fillId="0" borderId="2" xfId="0" applyNumberFormat="1" applyFont="1" applyFill="1" applyBorder="1"/>
    <xf numFmtId="165" fontId="6" fillId="0" borderId="2" xfId="0" applyNumberFormat="1" applyFont="1" applyFill="1" applyBorder="1"/>
    <xf numFmtId="164" fontId="6" fillId="0" borderId="2" xfId="0" applyNumberFormat="1" applyFont="1" applyFill="1" applyBorder="1"/>
    <xf numFmtId="164" fontId="8" fillId="0" borderId="2" xfId="0" applyNumberFormat="1" applyFont="1" applyFill="1" applyBorder="1" applyAlignment="1">
      <alignment horizontal="right" wrapText="1"/>
    </xf>
    <xf numFmtId="164" fontId="8" fillId="0" borderId="2" xfId="0" applyNumberFormat="1" applyFont="1" applyFill="1" applyBorder="1" applyAlignment="1">
      <alignment wrapText="1"/>
    </xf>
    <xf numFmtId="164" fontId="5" fillId="0" borderId="2" xfId="0" applyNumberFormat="1" applyFont="1" applyFill="1" applyBorder="1" applyAlignment="1">
      <alignment horizontal="right" wrapText="1"/>
    </xf>
    <xf numFmtId="164" fontId="12" fillId="0" borderId="2" xfId="0" applyNumberFormat="1" applyFont="1" applyFill="1" applyBorder="1" applyAlignment="1">
      <alignment horizontal="right" wrapText="1"/>
    </xf>
    <xf numFmtId="164" fontId="5" fillId="0" borderId="2" xfId="0" applyNumberFormat="1" applyFont="1" applyFill="1" applyBorder="1" applyAlignment="1">
      <alignment wrapText="1"/>
    </xf>
    <xf numFmtId="164" fontId="5" fillId="0" borderId="2" xfId="0" applyNumberFormat="1" applyFont="1" applyFill="1" applyBorder="1"/>
    <xf numFmtId="164" fontId="5" fillId="0" borderId="2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Fill="1" applyBorder="1" applyAlignment="1">
      <alignment vertical="top" wrapText="1"/>
    </xf>
    <xf numFmtId="0" fontId="7" fillId="0" borderId="2" xfId="0" applyFont="1" applyFill="1" applyBorder="1"/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 indent="1"/>
    </xf>
    <xf numFmtId="0" fontId="12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 indent="1"/>
    </xf>
    <xf numFmtId="0" fontId="5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right" vertical="center" wrapText="1"/>
    </xf>
    <xf numFmtId="10" fontId="6" fillId="0" borderId="15" xfId="0" applyNumberFormat="1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 wrapText="1"/>
    </xf>
    <xf numFmtId="164" fontId="6" fillId="0" borderId="12" xfId="0" applyNumberFormat="1" applyFont="1" applyFill="1" applyBorder="1" applyAlignment="1">
      <alignment horizontal="right" wrapText="1"/>
    </xf>
    <xf numFmtId="164" fontId="7" fillId="0" borderId="12" xfId="0" applyNumberFormat="1" applyFont="1" applyFill="1" applyBorder="1"/>
    <xf numFmtId="165" fontId="6" fillId="0" borderId="12" xfId="0" applyNumberFormat="1" applyFont="1" applyFill="1" applyBorder="1"/>
    <xf numFmtId="0" fontId="6" fillId="4" borderId="17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164" fontId="5" fillId="0" borderId="21" xfId="0" applyNumberFormat="1" applyFont="1" applyFill="1" applyBorder="1" applyAlignment="1">
      <alignment horizontal="right" wrapText="1"/>
    </xf>
    <xf numFmtId="164" fontId="5" fillId="0" borderId="21" xfId="0" applyNumberFormat="1" applyFont="1" applyFill="1" applyBorder="1" applyAlignment="1">
      <alignment wrapText="1"/>
    </xf>
    <xf numFmtId="164" fontId="5" fillId="0" borderId="21" xfId="0" applyNumberFormat="1" applyFont="1" applyFill="1" applyBorder="1"/>
    <xf numFmtId="0" fontId="5" fillId="0" borderId="21" xfId="0" applyFont="1" applyFill="1" applyBorder="1" applyAlignment="1">
      <alignment wrapText="1"/>
    </xf>
    <xf numFmtId="0" fontId="5" fillId="0" borderId="21" xfId="0" applyFont="1" applyFill="1" applyBorder="1" applyAlignment="1">
      <alignment horizontal="right" wrapText="1"/>
    </xf>
    <xf numFmtId="165" fontId="6" fillId="0" borderId="21" xfId="0" applyNumberFormat="1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0" fontId="6" fillId="4" borderId="17" xfId="0" applyFont="1" applyFill="1" applyBorder="1" applyAlignment="1">
      <alignment vertical="center" wrapText="1"/>
    </xf>
    <xf numFmtId="164" fontId="6" fillId="4" borderId="18" xfId="0" applyNumberFormat="1" applyFont="1" applyFill="1" applyBorder="1" applyAlignment="1">
      <alignment vertical="center"/>
    </xf>
    <xf numFmtId="0" fontId="6" fillId="4" borderId="17" xfId="0" applyFont="1" applyFill="1" applyBorder="1" applyAlignment="1">
      <alignment vertical="center"/>
    </xf>
    <xf numFmtId="164" fontId="6" fillId="4" borderId="18" xfId="0" applyNumberFormat="1" applyFont="1" applyFill="1" applyBorder="1" applyAlignment="1">
      <alignment horizontal="right" vertical="center" wrapText="1"/>
    </xf>
    <xf numFmtId="164" fontId="6" fillId="4" borderId="19" xfId="0" applyNumberFormat="1" applyFont="1" applyFill="1" applyBorder="1" applyAlignment="1">
      <alignment vertical="center"/>
    </xf>
    <xf numFmtId="164" fontId="6" fillId="4" borderId="18" xfId="0" applyNumberFormat="1" applyFont="1" applyFill="1" applyBorder="1" applyAlignment="1">
      <alignment vertical="center" wrapText="1"/>
    </xf>
    <xf numFmtId="164" fontId="6" fillId="0" borderId="12" xfId="0" applyNumberFormat="1" applyFont="1" applyFill="1" applyBorder="1"/>
    <xf numFmtId="164" fontId="7" fillId="0" borderId="13" xfId="0" applyNumberFormat="1" applyFont="1" applyFill="1" applyBorder="1"/>
    <xf numFmtId="164" fontId="6" fillId="0" borderId="7" xfId="0" applyNumberFormat="1" applyFont="1" applyFill="1" applyBorder="1"/>
    <xf numFmtId="164" fontId="5" fillId="0" borderId="7" xfId="0" applyNumberFormat="1" applyFont="1" applyFill="1" applyBorder="1" applyAlignment="1">
      <alignment horizontal="right" wrapText="1"/>
    </xf>
    <xf numFmtId="164" fontId="7" fillId="0" borderId="7" xfId="0" applyNumberFormat="1" applyFont="1" applyFill="1" applyBorder="1"/>
    <xf numFmtId="164" fontId="5" fillId="0" borderId="2" xfId="0" applyNumberFormat="1" applyFont="1" applyFill="1" applyBorder="1" applyAlignment="1">
      <alignment horizontal="left" wrapText="1" indent="1"/>
    </xf>
    <xf numFmtId="0" fontId="5" fillId="0" borderId="11" xfId="0" applyFont="1" applyFill="1" applyBorder="1" applyAlignment="1">
      <alignment horizontal="left" vertical="center" wrapText="1"/>
    </xf>
    <xf numFmtId="164" fontId="5" fillId="0" borderId="12" xfId="0" applyNumberFormat="1" applyFont="1" applyFill="1" applyBorder="1" applyAlignment="1">
      <alignment horizontal="right" wrapText="1"/>
    </xf>
    <xf numFmtId="164" fontId="5" fillId="0" borderId="12" xfId="0" applyNumberFormat="1" applyFont="1" applyFill="1" applyBorder="1" applyAlignment="1">
      <alignment wrapText="1"/>
    </xf>
    <xf numFmtId="164" fontId="5" fillId="0" borderId="12" xfId="0" applyNumberFormat="1" applyFont="1" applyFill="1" applyBorder="1"/>
    <xf numFmtId="0" fontId="5" fillId="0" borderId="12" xfId="0" applyFont="1" applyFill="1" applyBorder="1"/>
    <xf numFmtId="0" fontId="7" fillId="0" borderId="12" xfId="0" applyFont="1" applyFill="1" applyBorder="1"/>
    <xf numFmtId="0" fontId="7" fillId="0" borderId="13" xfId="0" applyFont="1" applyFill="1" applyBorder="1"/>
    <xf numFmtId="0" fontId="5" fillId="0" borderId="8" xfId="0" applyFont="1" applyFill="1" applyBorder="1" applyAlignment="1">
      <alignment horizontal="left" vertical="center" wrapText="1" indent="1"/>
    </xf>
    <xf numFmtId="164" fontId="5" fillId="0" borderId="9" xfId="0" applyNumberFormat="1" applyFont="1" applyFill="1" applyBorder="1" applyAlignment="1">
      <alignment horizontal="right" wrapText="1"/>
    </xf>
    <xf numFmtId="164" fontId="5" fillId="0" borderId="9" xfId="0" applyNumberFormat="1" applyFont="1" applyFill="1" applyBorder="1" applyAlignment="1">
      <alignment wrapText="1"/>
    </xf>
    <xf numFmtId="164" fontId="5" fillId="0" borderId="9" xfId="0" applyNumberFormat="1" applyFont="1" applyFill="1" applyBorder="1"/>
    <xf numFmtId="164" fontId="6" fillId="0" borderId="9" xfId="0" applyNumberFormat="1" applyFont="1" applyFill="1" applyBorder="1"/>
    <xf numFmtId="164" fontId="7" fillId="0" borderId="9" xfId="0" applyNumberFormat="1" applyFont="1" applyFill="1" applyBorder="1"/>
    <xf numFmtId="164" fontId="7" fillId="0" borderId="10" xfId="0" applyNumberFormat="1" applyFont="1" applyFill="1" applyBorder="1"/>
    <xf numFmtId="0" fontId="14" fillId="0" borderId="0" xfId="1" applyFont="1" applyAlignment="1">
      <alignment horizontal="left" vertical="center"/>
    </xf>
    <xf numFmtId="166" fontId="14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164" fontId="14" fillId="0" borderId="0" xfId="1" applyNumberFormat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14" fillId="0" borderId="0" xfId="1" applyFont="1" applyAlignment="1">
      <alignment horizontal="right" vertical="center"/>
    </xf>
    <xf numFmtId="0" fontId="14" fillId="0" borderId="0" xfId="1" applyFont="1"/>
    <xf numFmtId="0" fontId="16" fillId="0" borderId="0" xfId="1" applyFont="1"/>
    <xf numFmtId="0" fontId="17" fillId="0" borderId="0" xfId="1" applyFont="1"/>
    <xf numFmtId="0" fontId="14" fillId="0" borderId="4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166" fontId="16" fillId="0" borderId="2" xfId="1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left" vertical="center" wrapText="1"/>
    </xf>
    <xf numFmtId="166" fontId="14" fillId="0" borderId="2" xfId="1" applyNumberFormat="1" applyFont="1" applyFill="1" applyBorder="1" applyAlignment="1">
      <alignment horizontal="center" vertical="center" wrapText="1"/>
    </xf>
    <xf numFmtId="9" fontId="14" fillId="0" borderId="2" xfId="1" applyNumberFormat="1" applyFont="1" applyFill="1" applyBorder="1" applyAlignment="1">
      <alignment horizontal="center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>
      <alignment horizontal="center" vertical="center" wrapText="1"/>
    </xf>
    <xf numFmtId="164" fontId="14" fillId="0" borderId="2" xfId="1" applyNumberFormat="1" applyFont="1" applyFill="1" applyBorder="1" applyAlignment="1">
      <alignment horizontal="right" vertical="center" wrapText="1"/>
    </xf>
    <xf numFmtId="164" fontId="14" fillId="0" borderId="7" xfId="1" applyNumberFormat="1" applyFont="1" applyFill="1" applyBorder="1" applyAlignment="1">
      <alignment horizontal="right" vertical="center" wrapText="1"/>
    </xf>
    <xf numFmtId="164" fontId="18" fillId="0" borderId="2" xfId="1" applyNumberFormat="1" applyFont="1" applyFill="1" applyBorder="1" applyAlignment="1">
      <alignment horizontal="center" vertical="center" wrapText="1"/>
    </xf>
    <xf numFmtId="10" fontId="14" fillId="0" borderId="2" xfId="1" applyNumberFormat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left" vertical="center" wrapText="1"/>
    </xf>
    <xf numFmtId="166" fontId="14" fillId="0" borderId="21" xfId="1" applyNumberFormat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 wrapText="1"/>
    </xf>
    <xf numFmtId="164" fontId="14" fillId="0" borderId="21" xfId="1" applyNumberFormat="1" applyFont="1" applyFill="1" applyBorder="1" applyAlignment="1">
      <alignment horizontal="center" vertical="center" wrapText="1"/>
    </xf>
    <xf numFmtId="49" fontId="14" fillId="0" borderId="21" xfId="1" applyNumberFormat="1" applyFont="1" applyFill="1" applyBorder="1" applyAlignment="1">
      <alignment horizontal="center" vertical="center" wrapText="1"/>
    </xf>
    <xf numFmtId="164" fontId="14" fillId="0" borderId="21" xfId="1" applyNumberFormat="1" applyFont="1" applyFill="1" applyBorder="1" applyAlignment="1">
      <alignment horizontal="right" vertical="center" wrapText="1"/>
    </xf>
    <xf numFmtId="164" fontId="14" fillId="0" borderId="22" xfId="1" applyNumberFormat="1" applyFont="1" applyFill="1" applyBorder="1" applyAlignment="1">
      <alignment horizontal="right" vertical="center" wrapText="1"/>
    </xf>
    <xf numFmtId="0" fontId="16" fillId="0" borderId="17" xfId="1" applyFont="1" applyFill="1" applyBorder="1" applyAlignment="1">
      <alignment vertical="center"/>
    </xf>
    <xf numFmtId="166" fontId="16" fillId="0" borderId="18" xfId="1" applyNumberFormat="1" applyFont="1" applyFill="1" applyBorder="1" applyAlignment="1">
      <alignment horizontal="center" vertical="center"/>
    </xf>
    <xf numFmtId="0" fontId="16" fillId="0" borderId="18" xfId="1" applyFont="1" applyFill="1" applyBorder="1" applyAlignment="1">
      <alignment horizontal="center" vertical="center"/>
    </xf>
    <xf numFmtId="164" fontId="16" fillId="0" borderId="18" xfId="1" applyNumberFormat="1" applyFont="1" applyFill="1" applyBorder="1" applyAlignment="1">
      <alignment horizontal="center" vertical="center"/>
    </xf>
    <xf numFmtId="0" fontId="16" fillId="0" borderId="18" xfId="1" applyFont="1" applyFill="1" applyBorder="1" applyAlignment="1">
      <alignment vertical="center"/>
    </xf>
    <xf numFmtId="164" fontId="16" fillId="0" borderId="18" xfId="1" applyNumberFormat="1" applyFont="1" applyFill="1" applyBorder="1" applyAlignment="1">
      <alignment vertical="center"/>
    </xf>
    <xf numFmtId="164" fontId="16" fillId="0" borderId="19" xfId="1" applyNumberFormat="1" applyFont="1" applyFill="1" applyBorder="1" applyAlignment="1">
      <alignment vertical="center"/>
    </xf>
    <xf numFmtId="10" fontId="14" fillId="0" borderId="21" xfId="1" applyNumberFormat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left" vertical="center" wrapText="1"/>
    </xf>
    <xf numFmtId="166" fontId="14" fillId="0" borderId="12" xfId="1" applyNumberFormat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 wrapText="1"/>
    </xf>
    <xf numFmtId="164" fontId="14" fillId="0" borderId="12" xfId="1" applyNumberFormat="1" applyFont="1" applyFill="1" applyBorder="1" applyAlignment="1">
      <alignment horizontal="center" vertical="center" wrapText="1"/>
    </xf>
    <xf numFmtId="49" fontId="14" fillId="0" borderId="12" xfId="1" applyNumberFormat="1" applyFont="1" applyFill="1" applyBorder="1" applyAlignment="1">
      <alignment horizontal="center" vertical="center" wrapText="1"/>
    </xf>
    <xf numFmtId="164" fontId="14" fillId="0" borderId="12" xfId="1" applyNumberFormat="1" applyFont="1" applyFill="1" applyBorder="1" applyAlignment="1">
      <alignment horizontal="right" vertical="center" wrapText="1"/>
    </xf>
    <xf numFmtId="164" fontId="14" fillId="0" borderId="13" xfId="1" applyNumberFormat="1" applyFont="1" applyFill="1" applyBorder="1" applyAlignment="1">
      <alignment horizontal="right" vertical="center" wrapText="1"/>
    </xf>
    <xf numFmtId="166" fontId="16" fillId="0" borderId="18" xfId="1" applyNumberFormat="1" applyFont="1" applyFill="1" applyBorder="1" applyAlignment="1">
      <alignment horizontal="center" vertical="center" wrapText="1"/>
    </xf>
    <xf numFmtId="0" fontId="16" fillId="0" borderId="18" xfId="1" applyFont="1" applyFill="1" applyBorder="1" applyAlignment="1">
      <alignment horizontal="center" vertical="center" wrapText="1"/>
    </xf>
    <xf numFmtId="0" fontId="16" fillId="0" borderId="18" xfId="1" applyFont="1" applyFill="1" applyBorder="1" applyAlignment="1">
      <alignment vertical="center" wrapText="1"/>
    </xf>
    <xf numFmtId="0" fontId="16" fillId="4" borderId="17" xfId="1" applyFont="1" applyFill="1" applyBorder="1" applyAlignment="1">
      <alignment vertical="center" wrapText="1"/>
    </xf>
    <xf numFmtId="166" fontId="16" fillId="4" borderId="18" xfId="1" applyNumberFormat="1" applyFont="1" applyFill="1" applyBorder="1" applyAlignment="1">
      <alignment horizontal="center" vertical="center" wrapText="1"/>
    </xf>
    <xf numFmtId="0" fontId="16" fillId="4" borderId="18" xfId="1" applyFont="1" applyFill="1" applyBorder="1" applyAlignment="1">
      <alignment horizontal="center" vertical="center" wrapText="1"/>
    </xf>
    <xf numFmtId="164" fontId="16" fillId="4" borderId="18" xfId="1" applyNumberFormat="1" applyFont="1" applyFill="1" applyBorder="1" applyAlignment="1">
      <alignment horizontal="center" vertical="center" wrapText="1"/>
    </xf>
    <xf numFmtId="0" fontId="16" fillId="4" borderId="18" xfId="1" applyFont="1" applyFill="1" applyBorder="1" applyAlignment="1">
      <alignment vertical="center" wrapText="1"/>
    </xf>
    <xf numFmtId="164" fontId="16" fillId="4" borderId="18" xfId="1" applyNumberFormat="1" applyFont="1" applyFill="1" applyBorder="1" applyAlignment="1">
      <alignment vertical="center" wrapText="1"/>
    </xf>
    <xf numFmtId="164" fontId="16" fillId="4" borderId="19" xfId="1" applyNumberFormat="1" applyFont="1" applyFill="1" applyBorder="1" applyAlignment="1">
      <alignment vertical="center" wrapText="1"/>
    </xf>
    <xf numFmtId="9" fontId="14" fillId="0" borderId="12" xfId="1" applyNumberFormat="1" applyFont="1" applyFill="1" applyBorder="1" applyAlignment="1">
      <alignment horizontal="center" vertical="center" wrapText="1"/>
    </xf>
    <xf numFmtId="0" fontId="16" fillId="0" borderId="17" xfId="1" applyFont="1" applyFill="1" applyBorder="1" applyAlignment="1">
      <alignment horizontal="left" vertical="center" wrapText="1"/>
    </xf>
    <xf numFmtId="164" fontId="16" fillId="0" borderId="18" xfId="1" applyNumberFormat="1" applyFont="1" applyFill="1" applyBorder="1" applyAlignment="1">
      <alignment horizontal="right" vertical="center" wrapText="1"/>
    </xf>
    <xf numFmtId="164" fontId="16" fillId="0" borderId="19" xfId="1" applyNumberFormat="1" applyFont="1" applyFill="1" applyBorder="1" applyAlignment="1">
      <alignment horizontal="right" vertical="center" wrapText="1"/>
    </xf>
    <xf numFmtId="0" fontId="18" fillId="0" borderId="2" xfId="1" applyFont="1" applyFill="1" applyBorder="1" applyAlignment="1">
      <alignment horizontal="center" vertical="center" wrapText="1"/>
    </xf>
    <xf numFmtId="9" fontId="18" fillId="0" borderId="2" xfId="1" applyNumberFormat="1" applyFont="1" applyFill="1" applyBorder="1" applyAlignment="1">
      <alignment horizontal="center" vertical="center" wrapText="1"/>
    </xf>
    <xf numFmtId="10" fontId="14" fillId="0" borderId="12" xfId="1" applyNumberFormat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5" fillId="0" borderId="0" xfId="190" applyFont="1" applyFill="1" applyBorder="1" applyAlignment="1">
      <alignment vertical="center"/>
    </xf>
    <xf numFmtId="0" fontId="8" fillId="0" borderId="0" xfId="190" applyFont="1" applyAlignment="1">
      <alignment vertical="center"/>
    </xf>
    <xf numFmtId="0" fontId="25" fillId="0" borderId="0" xfId="190" applyFont="1" applyBorder="1" applyAlignment="1">
      <alignment horizontal="center" vertical="center" wrapText="1"/>
    </xf>
    <xf numFmtId="0" fontId="8" fillId="0" borderId="9" xfId="110" applyNumberFormat="1" applyFont="1" applyFill="1" applyBorder="1" applyAlignment="1">
      <alignment horizontal="center" vertical="center" wrapText="1"/>
    </xf>
    <xf numFmtId="0" fontId="8" fillId="0" borderId="10" xfId="110" applyNumberFormat="1" applyFont="1" applyFill="1" applyBorder="1" applyAlignment="1">
      <alignment horizontal="center" vertical="center" wrapText="1"/>
    </xf>
    <xf numFmtId="0" fontId="8" fillId="0" borderId="11" xfId="110" applyNumberFormat="1" applyFont="1" applyFill="1" applyBorder="1" applyAlignment="1">
      <alignment horizontal="left" vertical="center" wrapText="1"/>
    </xf>
    <xf numFmtId="164" fontId="8" fillId="0" borderId="12" xfId="110" applyNumberFormat="1" applyFont="1" applyFill="1" applyBorder="1" applyAlignment="1">
      <alignment horizontal="right" vertical="center" wrapText="1"/>
    </xf>
    <xf numFmtId="164" fontId="8" fillId="0" borderId="13" xfId="110" applyNumberFormat="1" applyFont="1" applyFill="1" applyBorder="1" applyAlignment="1">
      <alignment horizontal="right" vertical="center" wrapText="1"/>
    </xf>
    <xf numFmtId="0" fontId="8" fillId="0" borderId="6" xfId="110" applyNumberFormat="1" applyFont="1" applyFill="1" applyBorder="1" applyAlignment="1">
      <alignment horizontal="left" vertical="center" wrapText="1"/>
    </xf>
    <xf numFmtId="164" fontId="8" fillId="0" borderId="2" xfId="110" applyNumberFormat="1" applyFont="1" applyFill="1" applyBorder="1" applyAlignment="1">
      <alignment horizontal="right" vertical="center" wrapText="1"/>
    </xf>
    <xf numFmtId="164" fontId="8" fillId="0" borderId="7" xfId="110" applyNumberFormat="1" applyFont="1" applyFill="1" applyBorder="1" applyAlignment="1">
      <alignment horizontal="right" vertical="center" wrapText="1"/>
    </xf>
    <xf numFmtId="0" fontId="8" fillId="0" borderId="20" xfId="110" applyNumberFormat="1" applyFont="1" applyFill="1" applyBorder="1" applyAlignment="1">
      <alignment horizontal="left" vertical="center" wrapText="1"/>
    </xf>
    <xf numFmtId="164" fontId="8" fillId="0" borderId="21" xfId="110" applyNumberFormat="1" applyFont="1" applyFill="1" applyBorder="1" applyAlignment="1">
      <alignment horizontal="right" vertical="center" wrapText="1"/>
    </xf>
    <xf numFmtId="164" fontId="8" fillId="0" borderId="22" xfId="110" applyNumberFormat="1" applyFont="1" applyFill="1" applyBorder="1" applyAlignment="1">
      <alignment horizontal="right" vertical="center" wrapText="1"/>
    </xf>
    <xf numFmtId="0" fontId="8" fillId="0" borderId="3" xfId="110" applyNumberFormat="1" applyFont="1" applyFill="1" applyBorder="1" applyAlignment="1">
      <alignment horizontal="left" vertical="center" wrapText="1"/>
    </xf>
    <xf numFmtId="164" fontId="8" fillId="0" borderId="4" xfId="110" applyNumberFormat="1" applyFont="1" applyFill="1" applyBorder="1" applyAlignment="1">
      <alignment horizontal="right" vertical="center" wrapText="1"/>
    </xf>
    <xf numFmtId="164" fontId="8" fillId="0" borderId="5" xfId="110" applyNumberFormat="1" applyFont="1" applyFill="1" applyBorder="1" applyAlignment="1">
      <alignment horizontal="right" vertical="center" wrapText="1"/>
    </xf>
    <xf numFmtId="0" fontId="8" fillId="0" borderId="8" xfId="110" applyNumberFormat="1" applyFont="1" applyFill="1" applyBorder="1" applyAlignment="1">
      <alignment horizontal="left" vertical="center" wrapText="1"/>
    </xf>
    <xf numFmtId="164" fontId="8" fillId="0" borderId="9" xfId="110" applyNumberFormat="1" applyFont="1" applyFill="1" applyBorder="1" applyAlignment="1">
      <alignment horizontal="right" vertical="center" wrapText="1"/>
    </xf>
    <xf numFmtId="164" fontId="8" fillId="0" borderId="10" xfId="110" applyNumberFormat="1" applyFont="1" applyFill="1" applyBorder="1" applyAlignment="1">
      <alignment horizontal="right" vertical="center" wrapText="1"/>
    </xf>
    <xf numFmtId="0" fontId="12" fillId="0" borderId="23" xfId="110" applyNumberFormat="1" applyFont="1" applyFill="1" applyBorder="1" applyAlignment="1">
      <alignment horizontal="left" vertical="center" wrapText="1"/>
    </xf>
    <xf numFmtId="164" fontId="12" fillId="0" borderId="24" xfId="110" applyNumberFormat="1" applyFont="1" applyFill="1" applyBorder="1" applyAlignment="1">
      <alignment horizontal="right" vertical="center" wrapText="1"/>
    </xf>
    <xf numFmtId="164" fontId="12" fillId="0" borderId="25" xfId="110" applyNumberFormat="1" applyFont="1" applyFill="1" applyBorder="1" applyAlignment="1">
      <alignment horizontal="right" vertical="center" wrapText="1"/>
    </xf>
    <xf numFmtId="0" fontId="28" fillId="0" borderId="11" xfId="110" applyNumberFormat="1" applyFont="1" applyFill="1" applyBorder="1" applyAlignment="1">
      <alignment horizontal="left" vertical="center" wrapText="1"/>
    </xf>
    <xf numFmtId="164" fontId="12" fillId="0" borderId="27" xfId="110" applyNumberFormat="1" applyFont="1" applyFill="1" applyBorder="1" applyAlignment="1">
      <alignment horizontal="right" vertical="center" wrapText="1"/>
    </xf>
    <xf numFmtId="164" fontId="8" fillId="0" borderId="28" xfId="110" applyNumberFormat="1" applyFont="1" applyFill="1" applyBorder="1" applyAlignment="1">
      <alignment horizontal="right" vertical="center" wrapText="1"/>
    </xf>
    <xf numFmtId="164" fontId="8" fillId="0" borderId="29" xfId="110" applyNumberFormat="1" applyFont="1" applyFill="1" applyBorder="1" applyAlignment="1">
      <alignment horizontal="right" vertical="center" wrapText="1"/>
    </xf>
    <xf numFmtId="164" fontId="8" fillId="0" borderId="30" xfId="110" applyNumberFormat="1" applyFont="1" applyFill="1" applyBorder="1" applyAlignment="1">
      <alignment horizontal="right" vertical="center" wrapText="1"/>
    </xf>
    <xf numFmtId="164" fontId="8" fillId="0" borderId="31" xfId="110" applyNumberFormat="1" applyFont="1" applyFill="1" applyBorder="1" applyAlignment="1">
      <alignment horizontal="right" vertical="center" wrapText="1"/>
    </xf>
    <xf numFmtId="164" fontId="8" fillId="0" borderId="26" xfId="110" applyNumberFormat="1" applyFont="1" applyFill="1" applyBorder="1" applyAlignment="1">
      <alignment horizontal="right" vertical="center" wrapText="1"/>
    </xf>
    <xf numFmtId="0" fontId="9" fillId="0" borderId="0" xfId="190" applyFont="1" applyFill="1" applyBorder="1" applyAlignment="1">
      <alignment vertical="center"/>
    </xf>
    <xf numFmtId="164" fontId="12" fillId="0" borderId="4" xfId="110" applyNumberFormat="1" applyFont="1" applyFill="1" applyBorder="1" applyAlignment="1">
      <alignment horizontal="right" vertical="center" wrapText="1"/>
    </xf>
    <xf numFmtId="164" fontId="12" fillId="0" borderId="5" xfId="110" applyNumberFormat="1" applyFont="1" applyFill="1" applyBorder="1" applyAlignment="1">
      <alignment horizontal="right" vertical="center" wrapText="1"/>
    </xf>
    <xf numFmtId="165" fontId="28" fillId="0" borderId="27" xfId="110" applyNumberFormat="1" applyFont="1" applyFill="1" applyBorder="1" applyAlignment="1">
      <alignment horizontal="right" vertical="center" wrapText="1"/>
    </xf>
    <xf numFmtId="165" fontId="28" fillId="0" borderId="24" xfId="110" applyNumberFormat="1" applyFont="1" applyFill="1" applyBorder="1" applyAlignment="1">
      <alignment horizontal="right" vertical="center" wrapText="1"/>
    </xf>
    <xf numFmtId="165" fontId="28" fillId="0" borderId="25" xfId="11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4" fontId="14" fillId="0" borderId="2" xfId="1" applyNumberFormat="1" applyFont="1" applyFill="1" applyBorder="1" applyAlignment="1">
      <alignment horizontal="center" vertical="center" wrapText="1"/>
    </xf>
    <xf numFmtId="164" fontId="14" fillId="0" borderId="2" xfId="1" applyNumberFormat="1" applyFont="1" applyFill="1" applyBorder="1" applyAlignment="1">
      <alignment horizontal="right" vertical="center" wrapText="1"/>
    </xf>
    <xf numFmtId="164" fontId="14" fillId="0" borderId="7" xfId="1" applyNumberFormat="1" applyFont="1" applyFill="1" applyBorder="1" applyAlignment="1">
      <alignment horizontal="right" vertical="center" wrapText="1"/>
    </xf>
    <xf numFmtId="166" fontId="14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9" fontId="14" fillId="0" borderId="2" xfId="1" applyNumberFormat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7" fillId="0" borderId="0" xfId="1" applyFont="1" applyAlignment="1">
      <alignment horizontal="right" vertical="center"/>
    </xf>
    <xf numFmtId="0" fontId="14" fillId="0" borderId="5" xfId="1" applyFont="1" applyFill="1" applyBorder="1" applyAlignment="1">
      <alignment horizontal="center" vertical="center" wrapText="1"/>
    </xf>
    <xf numFmtId="0" fontId="14" fillId="0" borderId="10" xfId="1" applyFont="1" applyFill="1" applyBorder="1" applyAlignment="1">
      <alignment horizontal="center" vertical="center" wrapText="1"/>
    </xf>
    <xf numFmtId="166" fontId="14" fillId="0" borderId="4" xfId="1" applyNumberFormat="1" applyFont="1" applyFill="1" applyBorder="1" applyAlignment="1">
      <alignment horizontal="center" vertical="center" wrapText="1"/>
    </xf>
    <xf numFmtId="166" fontId="14" fillId="0" borderId="9" xfId="1" applyNumberFormat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164" fontId="14" fillId="0" borderId="4" xfId="1" applyNumberFormat="1" applyFont="1" applyFill="1" applyBorder="1" applyAlignment="1">
      <alignment horizontal="center" vertical="center" wrapText="1"/>
    </xf>
    <xf numFmtId="164" fontId="14" fillId="0" borderId="9" xfId="1" applyNumberFormat="1" applyFont="1" applyFill="1" applyBorder="1" applyAlignment="1">
      <alignment horizontal="center" vertical="center" wrapText="1"/>
    </xf>
    <xf numFmtId="0" fontId="12" fillId="0" borderId="32" xfId="110" applyNumberFormat="1" applyFont="1" applyFill="1" applyBorder="1" applyAlignment="1">
      <alignment horizontal="left" vertical="center" wrapText="1"/>
    </xf>
    <xf numFmtId="0" fontId="12" fillId="0" borderId="23" xfId="110" applyNumberFormat="1" applyFont="1" applyFill="1" applyBorder="1" applyAlignment="1">
      <alignment horizontal="left" vertical="center" wrapText="1"/>
    </xf>
    <xf numFmtId="0" fontId="25" fillId="0" borderId="0" xfId="190" applyFont="1" applyBorder="1" applyAlignment="1">
      <alignment horizontal="center" vertical="center" wrapText="1"/>
    </xf>
    <xf numFmtId="49" fontId="8" fillId="0" borderId="0" xfId="190" applyNumberFormat="1" applyFont="1" applyBorder="1" applyAlignment="1">
      <alignment horizontal="right" vertical="center"/>
    </xf>
    <xf numFmtId="0" fontId="12" fillId="0" borderId="3" xfId="110" applyNumberFormat="1" applyFont="1" applyFill="1" applyBorder="1" applyAlignment="1">
      <alignment horizontal="center" vertical="center" wrapText="1"/>
    </xf>
    <xf numFmtId="0" fontId="12" fillId="0" borderId="6" xfId="110" applyNumberFormat="1" applyFont="1" applyFill="1" applyBorder="1" applyAlignment="1">
      <alignment horizontal="center" vertical="center" wrapText="1"/>
    </xf>
    <xf numFmtId="0" fontId="12" fillId="0" borderId="8" xfId="110" applyNumberFormat="1" applyFont="1" applyFill="1" applyBorder="1" applyAlignment="1">
      <alignment horizontal="center" vertical="center" wrapText="1"/>
    </xf>
    <xf numFmtId="0" fontId="5" fillId="0" borderId="0" xfId="190" applyFont="1" applyFill="1" applyBorder="1" applyAlignment="1">
      <alignment horizontal="right" vertical="center"/>
    </xf>
    <xf numFmtId="0" fontId="12" fillId="0" borderId="2" xfId="110" applyNumberFormat="1" applyFont="1" applyFill="1" applyBorder="1" applyAlignment="1">
      <alignment horizontal="center" vertical="center" wrapText="1"/>
    </xf>
    <xf numFmtId="0" fontId="12" fillId="0" borderId="9" xfId="110" applyNumberFormat="1" applyFont="1" applyFill="1" applyBorder="1" applyAlignment="1">
      <alignment horizontal="center" vertical="center" wrapText="1"/>
    </xf>
    <xf numFmtId="0" fontId="8" fillId="0" borderId="2" xfId="110" applyNumberFormat="1" applyFont="1" applyFill="1" applyBorder="1" applyAlignment="1">
      <alignment horizontal="center" vertical="center" wrapText="1"/>
    </xf>
    <xf numFmtId="0" fontId="8" fillId="0" borderId="7" xfId="110" applyNumberFormat="1" applyFont="1" applyFill="1" applyBorder="1" applyAlignment="1">
      <alignment horizontal="center" vertical="center" wrapText="1"/>
    </xf>
    <xf numFmtId="0" fontId="12" fillId="0" borderId="4" xfId="110" applyNumberFormat="1" applyFont="1" applyFill="1" applyBorder="1" applyAlignment="1">
      <alignment horizontal="center" vertical="center" wrapText="1"/>
    </xf>
    <xf numFmtId="0" fontId="12" fillId="0" borderId="5" xfId="110" applyNumberFormat="1" applyFont="1" applyFill="1" applyBorder="1" applyAlignment="1">
      <alignment horizontal="center" vertical="center" wrapText="1"/>
    </xf>
  </cellXfs>
  <cellStyles count="212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Normal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3" xfId="148"/>
    <cellStyle name="Ввод  4" xfId="149"/>
    <cellStyle name="Вывод 2" xfId="150"/>
    <cellStyle name="Вывод 3" xfId="151"/>
    <cellStyle name="Вывод 4" xfId="152"/>
    <cellStyle name="Вычисление 2" xfId="153"/>
    <cellStyle name="Вычисление 3" xfId="154"/>
    <cellStyle name="Вычисление 4" xfId="155"/>
    <cellStyle name="Заголовок 1 2" xfId="156"/>
    <cellStyle name="Заголовок 1 3" xfId="157"/>
    <cellStyle name="Заголовок 1 4" xfId="158"/>
    <cellStyle name="Заголовок 2 2" xfId="159"/>
    <cellStyle name="Заголовок 2 3" xfId="160"/>
    <cellStyle name="Заголовок 2 4" xfId="161"/>
    <cellStyle name="Заголовок 3 2" xfId="162"/>
    <cellStyle name="Заголовок 3 3" xfId="163"/>
    <cellStyle name="Заголовок 3 4" xfId="164"/>
    <cellStyle name="Заголовок 4 2" xfId="165"/>
    <cellStyle name="Заголовок 4 3" xfId="166"/>
    <cellStyle name="Заголовок 4 4" xfId="167"/>
    <cellStyle name="Итог 2" xfId="168"/>
    <cellStyle name="Итог 2 2" xfId="169"/>
    <cellStyle name="Итог 2 3" xfId="170"/>
    <cellStyle name="Итог 2 4" xfId="171"/>
    <cellStyle name="Итог 3" xfId="172"/>
    <cellStyle name="Итог 4" xfId="173"/>
    <cellStyle name="Контрольная ячейка 2" xfId="174"/>
    <cellStyle name="Контрольная ячейка 2 2" xfId="175"/>
    <cellStyle name="Контрольная ячейка 2 3" xfId="176"/>
    <cellStyle name="Контрольная ячейка 2 4" xfId="177"/>
    <cellStyle name="Контрольная ячейка 3" xfId="178"/>
    <cellStyle name="Контрольная ячейка 4" xfId="179"/>
    <cellStyle name="Название 2" xfId="180"/>
    <cellStyle name="Название 3" xfId="181"/>
    <cellStyle name="Название 4" xfId="182"/>
    <cellStyle name="Нейтральный 2" xfId="183"/>
    <cellStyle name="Нейтральный 3" xfId="184"/>
    <cellStyle name="Нейтральный 4" xfId="185"/>
    <cellStyle name="Обычный" xfId="0" builtinId="0"/>
    <cellStyle name="Обычный 2" xfId="1"/>
    <cellStyle name="Обычный 2 2" xfId="186"/>
    <cellStyle name="Обычный 2 2 3" xfId="187"/>
    <cellStyle name="Обычный 3" xfId="188"/>
    <cellStyle name="Обычный 4" xfId="189"/>
    <cellStyle name="Обычный 5" xfId="190"/>
    <cellStyle name="Плохой 2" xfId="191"/>
    <cellStyle name="Плохой 3" xfId="192"/>
    <cellStyle name="Плохой 4" xfId="193"/>
    <cellStyle name="Пояснение 2" xfId="194"/>
    <cellStyle name="Пояснение 3" xfId="195"/>
    <cellStyle name="Пояснение 4" xfId="196"/>
    <cellStyle name="Примечание 2" xfId="197"/>
    <cellStyle name="Примечание 3" xfId="198"/>
    <cellStyle name="Примечание 4" xfId="199"/>
    <cellStyle name="Связанная ячейка 2" xfId="200"/>
    <cellStyle name="Связанная ячейка 3" xfId="201"/>
    <cellStyle name="Связанная ячейка 4" xfId="202"/>
    <cellStyle name="Текст предупреждения 2" xfId="203"/>
    <cellStyle name="Текст предупреждения 2 2" xfId="204"/>
    <cellStyle name="Текст предупреждения 2 3" xfId="205"/>
    <cellStyle name="Текст предупреждения 2 4" xfId="206"/>
    <cellStyle name="Текст предупреждения 3" xfId="207"/>
    <cellStyle name="Текст предупреждения 4" xfId="208"/>
    <cellStyle name="Хороший 2" xfId="209"/>
    <cellStyle name="Хороший 3" xfId="210"/>
    <cellStyle name="Хороший 4" xfId="2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BU582"/>
  <sheetViews>
    <sheetView view="pageBreakPreview" zoomScale="90" zoomScaleNormal="100" zoomScaleSheetLayoutView="90" workbookViewId="0">
      <selection activeCell="A3" sqref="A3:Y3"/>
    </sheetView>
  </sheetViews>
  <sheetFormatPr defaultRowHeight="12.75" outlineLevelRow="2" outlineLevelCol="1"/>
  <cols>
    <col min="1" max="1" width="29.42578125" style="25" customWidth="1"/>
    <col min="2" max="2" width="9.28515625" style="15" customWidth="1"/>
    <col min="3" max="3" width="11.5703125" style="15" customWidth="1" outlineLevel="1"/>
    <col min="4" max="4" width="12.42578125" style="15" customWidth="1" outlineLevel="1"/>
    <col min="5" max="5" width="11.140625" style="15" customWidth="1" collapsed="1"/>
    <col min="6" max="7" width="11.140625" style="15" hidden="1" customWidth="1" outlineLevel="1"/>
    <col min="8" max="8" width="11.140625" style="15" hidden="1" customWidth="1" collapsed="1"/>
    <col min="9" max="10" width="11.140625" style="15" hidden="1" customWidth="1" outlineLevel="1"/>
    <col min="11" max="11" width="11.140625" style="15" customWidth="1" collapsed="1"/>
    <col min="12" max="13" width="11.140625" style="15" hidden="1" customWidth="1" outlineLevel="1"/>
    <col min="14" max="14" width="11.140625" style="15" customWidth="1" collapsed="1"/>
    <col min="15" max="16" width="11.140625" style="15" hidden="1" customWidth="1" outlineLevel="1"/>
    <col min="17" max="17" width="11.140625" style="15" customWidth="1" collapsed="1"/>
    <col min="18" max="18" width="11.5703125" style="15" hidden="1" customWidth="1" outlineLevel="1"/>
    <col min="19" max="19" width="12.140625" style="15" hidden="1" customWidth="1" outlineLevel="1"/>
    <col min="20" max="20" width="19.28515625" style="15" hidden="1" customWidth="1" outlineLevel="1"/>
    <col min="21" max="21" width="20.28515625" style="15" hidden="1" customWidth="1" outlineLevel="1"/>
    <col min="22" max="22" width="7.42578125" style="15" bestFit="1" customWidth="1"/>
    <col min="23" max="23" width="9" style="15" bestFit="1" customWidth="1"/>
    <col min="24" max="24" width="7.85546875" style="15" bestFit="1" customWidth="1"/>
    <col min="25" max="25" width="9" style="15" bestFit="1" customWidth="1"/>
    <col min="26" max="26" width="9.140625" style="6" customWidth="1"/>
    <col min="27" max="73" width="9.140625" style="6"/>
    <col min="74" max="16384" width="9.140625" style="15"/>
  </cols>
  <sheetData>
    <row r="1" spans="1:73" ht="15.75">
      <c r="V1" s="202" t="s">
        <v>485</v>
      </c>
      <c r="W1" s="202"/>
      <c r="X1" s="202"/>
      <c r="Y1" s="202"/>
    </row>
    <row r="3" spans="1:73" ht="21.75" customHeight="1" thickBot="1">
      <c r="A3" s="203" t="s">
        <v>0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</row>
    <row r="4" spans="1:73" ht="15">
      <c r="A4" s="204" t="s">
        <v>470</v>
      </c>
      <c r="B4" s="207" t="s">
        <v>1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8" t="s">
        <v>2</v>
      </c>
      <c r="U4" s="208"/>
      <c r="V4" s="208" t="s">
        <v>3</v>
      </c>
      <c r="W4" s="208"/>
      <c r="X4" s="209" t="s">
        <v>4</v>
      </c>
      <c r="Y4" s="210"/>
    </row>
    <row r="5" spans="1:73" s="17" customFormat="1" ht="15.75" customHeight="1">
      <c r="A5" s="205"/>
      <c r="B5" s="199" t="s">
        <v>475</v>
      </c>
      <c r="C5" s="199" t="s">
        <v>5</v>
      </c>
      <c r="D5" s="199"/>
      <c r="E5" s="199" t="s">
        <v>6</v>
      </c>
      <c r="F5" s="199" t="s">
        <v>5</v>
      </c>
      <c r="G5" s="199"/>
      <c r="H5" s="199" t="s">
        <v>7</v>
      </c>
      <c r="I5" s="199" t="s">
        <v>5</v>
      </c>
      <c r="J5" s="199"/>
      <c r="K5" s="199" t="s">
        <v>8</v>
      </c>
      <c r="L5" s="199" t="s">
        <v>5</v>
      </c>
      <c r="M5" s="199"/>
      <c r="N5" s="199" t="s">
        <v>9</v>
      </c>
      <c r="O5" s="199" t="s">
        <v>5</v>
      </c>
      <c r="P5" s="199"/>
      <c r="Q5" s="199" t="s">
        <v>10</v>
      </c>
      <c r="R5" s="199" t="s">
        <v>5</v>
      </c>
      <c r="S5" s="199"/>
      <c r="T5" s="199"/>
      <c r="U5" s="199"/>
      <c r="V5" s="199"/>
      <c r="W5" s="199"/>
      <c r="X5" s="211"/>
      <c r="Y5" s="212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</row>
    <row r="6" spans="1:73" s="3" customFormat="1" ht="63" customHeight="1" thickBot="1">
      <c r="A6" s="206"/>
      <c r="B6" s="200"/>
      <c r="C6" s="48" t="s">
        <v>11</v>
      </c>
      <c r="D6" s="48" t="s">
        <v>12</v>
      </c>
      <c r="E6" s="200"/>
      <c r="F6" s="48" t="s">
        <v>11</v>
      </c>
      <c r="G6" s="48" t="s">
        <v>12</v>
      </c>
      <c r="H6" s="200"/>
      <c r="I6" s="48" t="s">
        <v>11</v>
      </c>
      <c r="J6" s="48" t="s">
        <v>12</v>
      </c>
      <c r="K6" s="200"/>
      <c r="L6" s="48" t="s">
        <v>11</v>
      </c>
      <c r="M6" s="48" t="s">
        <v>12</v>
      </c>
      <c r="N6" s="200"/>
      <c r="O6" s="48" t="s">
        <v>11</v>
      </c>
      <c r="P6" s="48" t="s">
        <v>12</v>
      </c>
      <c r="Q6" s="200"/>
      <c r="R6" s="48" t="s">
        <v>11</v>
      </c>
      <c r="S6" s="48" t="s">
        <v>12</v>
      </c>
      <c r="T6" s="48" t="s">
        <v>13</v>
      </c>
      <c r="U6" s="48" t="s">
        <v>14</v>
      </c>
      <c r="V6" s="49" t="s">
        <v>15</v>
      </c>
      <c r="W6" s="49" t="s">
        <v>16</v>
      </c>
      <c r="X6" s="49" t="s">
        <v>15</v>
      </c>
      <c r="Y6" s="50" t="s">
        <v>16</v>
      </c>
      <c r="Z6" s="1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s="3" customFormat="1" ht="16.5" hidden="1" thickBot="1">
      <c r="A7" s="51"/>
      <c r="B7" s="52">
        <v>1</v>
      </c>
      <c r="C7" s="52"/>
      <c r="D7" s="52"/>
      <c r="E7" s="52">
        <v>2</v>
      </c>
      <c r="F7" s="52"/>
      <c r="G7" s="52"/>
      <c r="H7" s="52">
        <v>3</v>
      </c>
      <c r="I7" s="52"/>
      <c r="J7" s="52"/>
      <c r="K7" s="52">
        <v>4</v>
      </c>
      <c r="L7" s="52"/>
      <c r="M7" s="52"/>
      <c r="N7" s="52">
        <v>5</v>
      </c>
      <c r="O7" s="52"/>
      <c r="P7" s="52"/>
      <c r="Q7" s="52">
        <v>6</v>
      </c>
      <c r="R7" s="52"/>
      <c r="S7" s="52"/>
      <c r="T7" s="53">
        <v>12193.9</v>
      </c>
      <c r="U7" s="54">
        <v>0.77700000000000002</v>
      </c>
      <c r="V7" s="55">
        <v>7</v>
      </c>
      <c r="W7" s="55">
        <v>8</v>
      </c>
      <c r="X7" s="55">
        <v>9</v>
      </c>
      <c r="Y7" s="56">
        <v>10</v>
      </c>
      <c r="Z7" s="1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s="8" customFormat="1" ht="16.5" thickBot="1">
      <c r="A8" s="73" t="s">
        <v>467</v>
      </c>
      <c r="B8" s="72">
        <f>B9+B10</f>
        <v>25703.266</v>
      </c>
      <c r="C8" s="72">
        <f>C9+C10</f>
        <v>15137.428</v>
      </c>
      <c r="D8" s="72">
        <f>D9+D10</f>
        <v>14008.558000000001</v>
      </c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4"/>
      <c r="R8" s="72"/>
      <c r="S8" s="72"/>
      <c r="T8" s="72">
        <f>T9+T10</f>
        <v>10795.1</v>
      </c>
      <c r="U8" s="72">
        <f>T8/B8</f>
        <v>0.41998942858078814</v>
      </c>
      <c r="V8" s="72"/>
      <c r="W8" s="72"/>
      <c r="X8" s="72"/>
      <c r="Y8" s="75"/>
    </row>
    <row r="9" spans="1:73" s="8" customFormat="1" ht="51" customHeight="1" thickBot="1">
      <c r="A9" s="71" t="s">
        <v>484</v>
      </c>
      <c r="B9" s="72">
        <v>10012.266</v>
      </c>
      <c r="C9" s="72">
        <v>8404.4279999999999</v>
      </c>
      <c r="D9" s="72">
        <v>8324.8580000000002</v>
      </c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>
        <v>6258</v>
      </c>
      <c r="U9" s="72">
        <f>T9/B9</f>
        <v>0.62503333411237783</v>
      </c>
      <c r="V9" s="72">
        <v>342</v>
      </c>
      <c r="W9" s="72">
        <v>25325.02</v>
      </c>
      <c r="X9" s="72">
        <v>5894</v>
      </c>
      <c r="Y9" s="75">
        <v>99017.654999999999</v>
      </c>
    </row>
    <row r="10" spans="1:73" s="5" customFormat="1" ht="51" customHeight="1" thickBot="1">
      <c r="A10" s="61" t="s">
        <v>483</v>
      </c>
      <c r="B10" s="74">
        <v>15691</v>
      </c>
      <c r="C10" s="76">
        <v>6733</v>
      </c>
      <c r="D10" s="74">
        <v>5683.7</v>
      </c>
      <c r="E10" s="72">
        <f>SUM(E13:E521)</f>
        <v>4017.3000000000006</v>
      </c>
      <c r="F10" s="72">
        <f>SUM(F13:F521)</f>
        <v>2617.2000000000003</v>
      </c>
      <c r="G10" s="72">
        <f>SUM(G13:G521)</f>
        <v>2501.6000000000004</v>
      </c>
      <c r="H10" s="72">
        <f>H19</f>
        <v>11668.500000000002</v>
      </c>
      <c r="I10" s="72">
        <f t="shared" ref="I10:S10" si="0">I19</f>
        <v>4110.5999999999995</v>
      </c>
      <c r="J10" s="72">
        <f t="shared" si="0"/>
        <v>3176.9000000000005</v>
      </c>
      <c r="K10" s="72">
        <f t="shared" si="0"/>
        <v>1508.7999999999997</v>
      </c>
      <c r="L10" s="72">
        <f t="shared" si="0"/>
        <v>390.50000000000006</v>
      </c>
      <c r="M10" s="72">
        <f t="shared" si="0"/>
        <v>233.1</v>
      </c>
      <c r="N10" s="72">
        <f t="shared" si="0"/>
        <v>1880.3999999999999</v>
      </c>
      <c r="O10" s="72">
        <f t="shared" si="0"/>
        <v>1033.9000000000003</v>
      </c>
      <c r="P10" s="72">
        <f t="shared" si="0"/>
        <v>687.9</v>
      </c>
      <c r="Q10" s="72">
        <f t="shared" si="0"/>
        <v>8279.3000000000011</v>
      </c>
      <c r="R10" s="72">
        <f t="shared" si="0"/>
        <v>2686.2000000000003</v>
      </c>
      <c r="S10" s="72">
        <f t="shared" si="0"/>
        <v>2255.9</v>
      </c>
      <c r="T10" s="72">
        <f>T12+T19</f>
        <v>4537.1000000000004</v>
      </c>
      <c r="U10" s="72">
        <f>T10/B10</f>
        <v>0.28915301765343193</v>
      </c>
      <c r="V10" s="72">
        <f>V12+V19</f>
        <v>347</v>
      </c>
      <c r="W10" s="72">
        <f>W12+W19</f>
        <v>16932.900000000001</v>
      </c>
      <c r="X10" s="72">
        <f>X12+X19</f>
        <v>213</v>
      </c>
      <c r="Y10" s="75">
        <f>Y12+Y19</f>
        <v>16568.900000000001</v>
      </c>
      <c r="Z10" s="4"/>
    </row>
    <row r="11" spans="1:73" s="6" customFormat="1" ht="15.75" customHeight="1" outlineLevel="1">
      <c r="A11" s="57" t="s">
        <v>5</v>
      </c>
      <c r="B11" s="58"/>
      <c r="C11" s="58"/>
      <c r="D11" s="58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77"/>
      <c r="V11" s="59"/>
      <c r="W11" s="59"/>
      <c r="X11" s="59"/>
      <c r="Y11" s="78"/>
    </row>
    <row r="12" spans="1:73" s="6" customFormat="1" ht="15">
      <c r="A12" s="42" t="s">
        <v>6</v>
      </c>
      <c r="B12" s="30">
        <f t="shared" ref="B12:D12" si="1">B13+B14+B15+B16+B17+B18</f>
        <v>4017.3000000000006</v>
      </c>
      <c r="C12" s="30">
        <f t="shared" si="1"/>
        <v>2617.2000000000003</v>
      </c>
      <c r="D12" s="30">
        <f t="shared" si="1"/>
        <v>2501.6000000000004</v>
      </c>
      <c r="E12" s="30">
        <f>E13+E14+E15+E16+E17+E18</f>
        <v>4017.3000000000006</v>
      </c>
      <c r="F12" s="30">
        <f>F13+F14+F15+F16+F17+F18</f>
        <v>2617.2000000000003</v>
      </c>
      <c r="G12" s="30">
        <f>G13+G14+G15+G16+G17+G18</f>
        <v>2501.6000000000004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30">
        <f>T13+T14+T15+T16+T17+T18</f>
        <v>2408.9</v>
      </c>
      <c r="U12" s="36">
        <f>T12/E12</f>
        <v>0.5996315933587234</v>
      </c>
      <c r="V12" s="30">
        <f>V13+V14+V15+V16+V17+V18</f>
        <v>66</v>
      </c>
      <c r="W12" s="30">
        <f>W13+W14+W15+W16+W17+W18</f>
        <v>7404.6</v>
      </c>
      <c r="X12" s="30">
        <f>X13+X14+X15+X16+X17+X18</f>
        <v>84</v>
      </c>
      <c r="Y12" s="79">
        <f>Y13+Y14+Y15+Y16+Y17+Y18</f>
        <v>15621</v>
      </c>
    </row>
    <row r="13" spans="1:73" s="6" customFormat="1" ht="15.75" customHeight="1" outlineLevel="1">
      <c r="A13" s="43" t="s">
        <v>17</v>
      </c>
      <c r="B13" s="31">
        <v>1906</v>
      </c>
      <c r="C13" s="32">
        <v>1203</v>
      </c>
      <c r="D13" s="31">
        <v>1203</v>
      </c>
      <c r="E13" s="31">
        <v>1906</v>
      </c>
      <c r="F13" s="32">
        <v>1203</v>
      </c>
      <c r="G13" s="31">
        <v>1203</v>
      </c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33">
        <v>1250</v>
      </c>
      <c r="U13" s="36">
        <f t="shared" ref="U13:U18" si="2">T13/E13</f>
        <v>0.65582371458551936</v>
      </c>
      <c r="V13" s="33">
        <v>25</v>
      </c>
      <c r="W13" s="33">
        <v>3189</v>
      </c>
      <c r="X13" s="33">
        <v>70</v>
      </c>
      <c r="Y13" s="80">
        <v>2735</v>
      </c>
    </row>
    <row r="14" spans="1:73" s="6" customFormat="1" ht="15.75" customHeight="1" outlineLevel="1">
      <c r="A14" s="43" t="s">
        <v>18</v>
      </c>
      <c r="B14" s="31">
        <v>579.29999999999995</v>
      </c>
      <c r="C14" s="32">
        <v>579.29999999999995</v>
      </c>
      <c r="D14" s="31">
        <v>579.29999999999995</v>
      </c>
      <c r="E14" s="31">
        <v>579.29999999999995</v>
      </c>
      <c r="F14" s="32">
        <v>579.29999999999995</v>
      </c>
      <c r="G14" s="31">
        <v>579.29999999999995</v>
      </c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33">
        <v>437</v>
      </c>
      <c r="U14" s="36">
        <f t="shared" si="2"/>
        <v>0.75435870878646649</v>
      </c>
      <c r="V14" s="33">
        <v>7</v>
      </c>
      <c r="W14" s="33">
        <v>2848</v>
      </c>
      <c r="X14" s="33"/>
      <c r="Y14" s="80"/>
    </row>
    <row r="15" spans="1:73" s="6" customFormat="1" ht="15" outlineLevel="1">
      <c r="A15" s="43" t="s">
        <v>19</v>
      </c>
      <c r="B15" s="31">
        <v>221.9</v>
      </c>
      <c r="C15" s="32">
        <v>131.69999999999999</v>
      </c>
      <c r="D15" s="31">
        <v>131.69999999999999</v>
      </c>
      <c r="E15" s="31">
        <v>221.9</v>
      </c>
      <c r="F15" s="32">
        <v>131.69999999999999</v>
      </c>
      <c r="G15" s="31">
        <v>131.69999999999999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33">
        <v>90.2</v>
      </c>
      <c r="U15" s="36">
        <f t="shared" si="2"/>
        <v>0.40648940964398378</v>
      </c>
      <c r="V15" s="33">
        <v>2</v>
      </c>
      <c r="W15" s="33">
        <v>263.60000000000002</v>
      </c>
      <c r="X15" s="33">
        <v>14</v>
      </c>
      <c r="Y15" s="80">
        <v>12886</v>
      </c>
    </row>
    <row r="16" spans="1:73" s="6" customFormat="1" ht="15.75" customHeight="1" outlineLevel="1">
      <c r="A16" s="43" t="s">
        <v>20</v>
      </c>
      <c r="B16" s="31">
        <v>892.2</v>
      </c>
      <c r="C16" s="32">
        <v>446.3</v>
      </c>
      <c r="D16" s="31">
        <v>446.3</v>
      </c>
      <c r="E16" s="31">
        <v>892.2</v>
      </c>
      <c r="F16" s="32">
        <v>446.3</v>
      </c>
      <c r="G16" s="31">
        <v>446.3</v>
      </c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33">
        <v>544.29999999999995</v>
      </c>
      <c r="U16" s="36">
        <f t="shared" si="2"/>
        <v>0.61006500784577444</v>
      </c>
      <c r="V16" s="33">
        <v>22</v>
      </c>
      <c r="W16" s="33">
        <v>804</v>
      </c>
      <c r="X16" s="33"/>
      <c r="Y16" s="80"/>
    </row>
    <row r="17" spans="1:26" s="6" customFormat="1" ht="15" outlineLevel="1">
      <c r="A17" s="43" t="s">
        <v>21</v>
      </c>
      <c r="B17" s="31">
        <v>211</v>
      </c>
      <c r="C17" s="32">
        <v>63</v>
      </c>
      <c r="D17" s="31">
        <v>63</v>
      </c>
      <c r="E17" s="31">
        <v>211</v>
      </c>
      <c r="F17" s="32">
        <v>63</v>
      </c>
      <c r="G17" s="31">
        <v>63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33"/>
      <c r="U17" s="36"/>
      <c r="V17" s="33">
        <v>0</v>
      </c>
      <c r="W17" s="33"/>
      <c r="X17" s="33"/>
      <c r="Y17" s="80"/>
    </row>
    <row r="18" spans="1:26" s="6" customFormat="1" ht="15" outlineLevel="1">
      <c r="A18" s="43" t="s">
        <v>22</v>
      </c>
      <c r="B18" s="31">
        <v>206.9</v>
      </c>
      <c r="C18" s="32">
        <v>193.9</v>
      </c>
      <c r="D18" s="31">
        <v>78.3</v>
      </c>
      <c r="E18" s="31">
        <v>206.9</v>
      </c>
      <c r="F18" s="32">
        <v>193.9</v>
      </c>
      <c r="G18" s="31">
        <v>78.3</v>
      </c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33">
        <v>87.4</v>
      </c>
      <c r="U18" s="36">
        <f t="shared" si="2"/>
        <v>0.4224262928951184</v>
      </c>
      <c r="V18" s="33">
        <v>10</v>
      </c>
      <c r="W18" s="33">
        <v>300</v>
      </c>
      <c r="X18" s="33"/>
      <c r="Y18" s="80"/>
    </row>
    <row r="19" spans="1:26" s="5" customFormat="1" ht="15.75">
      <c r="A19" s="44" t="s">
        <v>23</v>
      </c>
      <c r="B19" s="34">
        <f>K19+N19+Q19</f>
        <v>11668.5</v>
      </c>
      <c r="C19" s="30">
        <f t="shared" ref="C19:D19" si="3">C20+C39+C54+C74+C90+C106+C124+C142+C157+C174+C196+C208+C218+C236+C248+C260+C273+C286+C303+C317+C334+C348+C366+C378+C391+C405+C420+C433+C453+C466+C495+C509</f>
        <v>4115.7999999999993</v>
      </c>
      <c r="D19" s="30">
        <f t="shared" si="3"/>
        <v>3182.1000000000008</v>
      </c>
      <c r="E19" s="30"/>
      <c r="F19" s="30"/>
      <c r="G19" s="30"/>
      <c r="H19" s="30">
        <f t="shared" ref="H19:T19" si="4">H20+H39+H54+H74+H90+H106+H124+H142+H157+H174+H196+H208+H218+H236+H248+H260+H273+H286+H303+H317+H334+H348+H366+H378+H391+H405+H420+H433+H453+H466+H495+H509</f>
        <v>11668.500000000002</v>
      </c>
      <c r="I19" s="30">
        <f t="shared" si="4"/>
        <v>4110.5999999999995</v>
      </c>
      <c r="J19" s="30">
        <f t="shared" si="4"/>
        <v>3176.9000000000005</v>
      </c>
      <c r="K19" s="30">
        <f t="shared" si="4"/>
        <v>1508.7999999999997</v>
      </c>
      <c r="L19" s="30">
        <f t="shared" si="4"/>
        <v>390.50000000000006</v>
      </c>
      <c r="M19" s="30">
        <f t="shared" si="4"/>
        <v>233.1</v>
      </c>
      <c r="N19" s="30">
        <f t="shared" si="4"/>
        <v>1880.3999999999999</v>
      </c>
      <c r="O19" s="30">
        <f t="shared" si="4"/>
        <v>1033.9000000000003</v>
      </c>
      <c r="P19" s="30">
        <f t="shared" si="4"/>
        <v>687.9</v>
      </c>
      <c r="Q19" s="30">
        <f t="shared" si="4"/>
        <v>8279.3000000000011</v>
      </c>
      <c r="R19" s="30">
        <f t="shared" si="4"/>
        <v>2686.2000000000003</v>
      </c>
      <c r="S19" s="30">
        <f t="shared" si="4"/>
        <v>2255.9</v>
      </c>
      <c r="T19" s="30">
        <f t="shared" si="4"/>
        <v>2128.2000000000003</v>
      </c>
      <c r="U19" s="30">
        <f>T19/H19</f>
        <v>0.18238848181000128</v>
      </c>
      <c r="V19" s="30">
        <f>V20+V39+V54+V74+V90+V106+V124+V142+V157+V174+V196+V208+V218+V236+V248+V260+V273+V286+V303+V317+V334+V348+V366+V378+V391+V405+V420+V433+V453+V466+V495+V509</f>
        <v>281</v>
      </c>
      <c r="W19" s="30">
        <f>W20+W39+W54+W74+W90+W106+W124+W142+W157+W174+W196+W208+W218+W236+W248+W260+W273+W286+W303+W317+W334+W348+W366+W378+W391+W405+W420+W433+W453+W466+W495+W509</f>
        <v>9528.2999999999993</v>
      </c>
      <c r="X19" s="30">
        <f>X20+X39+X54+X74+X90+X106+X124+X142+X157+X174+X196+X208+X218+X236+X248+X260+X273+X286+X303+X317+X334+X348+X366+X378+X391+X405+X420+X433+X453+X466+X495+X509</f>
        <v>129</v>
      </c>
      <c r="Y19" s="79">
        <f>Y20+Y39+Y54+Y74+Y90+Y106+Y124+Y142+Y157+Y174+Y196+Y208+Y218+Y236+Y248+Y260+Y273+Y286+Y303+Y317+Y334+Y348+Y366+Y378+Y391+Y405+Y420+Y433+Y453+Y466+Y495+Y509</f>
        <v>947.9</v>
      </c>
    </row>
    <row r="20" spans="1:26" s="18" customFormat="1" ht="15.75" customHeight="1" outlineLevel="1" collapsed="1">
      <c r="A20" s="45" t="s">
        <v>482</v>
      </c>
      <c r="B20" s="33">
        <v>833.8</v>
      </c>
      <c r="C20" s="35">
        <v>123.6</v>
      </c>
      <c r="D20" s="33">
        <v>101.9</v>
      </c>
      <c r="E20" s="36"/>
      <c r="F20" s="36"/>
      <c r="G20" s="36"/>
      <c r="H20" s="36">
        <f>K20+N20+Q20</f>
        <v>833.80000000000007</v>
      </c>
      <c r="I20" s="36">
        <f>L20+O20+R20</f>
        <v>123.6</v>
      </c>
      <c r="J20" s="36">
        <f>M20+P20+S20</f>
        <v>101.89999999999999</v>
      </c>
      <c r="K20" s="33">
        <v>182.6</v>
      </c>
      <c r="L20" s="35"/>
      <c r="M20" s="33"/>
      <c r="N20" s="33">
        <f t="shared" ref="N20:S20" si="5">SUM(N21:N35)</f>
        <v>0</v>
      </c>
      <c r="O20" s="33">
        <f t="shared" si="5"/>
        <v>0</v>
      </c>
      <c r="P20" s="33">
        <f t="shared" si="5"/>
        <v>0</v>
      </c>
      <c r="Q20" s="33">
        <f t="shared" si="5"/>
        <v>651.20000000000005</v>
      </c>
      <c r="R20" s="33">
        <f t="shared" si="5"/>
        <v>123.6</v>
      </c>
      <c r="S20" s="33">
        <f t="shared" si="5"/>
        <v>101.89999999999999</v>
      </c>
      <c r="T20" s="33"/>
      <c r="U20" s="30"/>
      <c r="V20" s="33">
        <v>7</v>
      </c>
      <c r="W20" s="33">
        <v>237</v>
      </c>
      <c r="X20" s="33">
        <v>7</v>
      </c>
      <c r="Y20" s="80">
        <v>56</v>
      </c>
    </row>
    <row r="21" spans="1:26" s="6" customFormat="1" ht="15.75" hidden="1" customHeight="1" outlineLevel="2">
      <c r="A21" s="45" t="s">
        <v>24</v>
      </c>
      <c r="B21" s="33">
        <v>226.4</v>
      </c>
      <c r="C21" s="35">
        <v>17.5</v>
      </c>
      <c r="D21" s="33">
        <v>17.5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>
        <f>Q37-K20</f>
        <v>43.800000000000011</v>
      </c>
      <c r="R21" s="36">
        <f>R37-L20</f>
        <v>17.5</v>
      </c>
      <c r="S21" s="36">
        <f>S37-M20</f>
        <v>17.5</v>
      </c>
      <c r="T21" s="36"/>
      <c r="U21" s="30"/>
      <c r="V21" s="28"/>
      <c r="W21" s="28"/>
      <c r="X21" s="33"/>
      <c r="Y21" s="80"/>
    </row>
    <row r="22" spans="1:26" s="6" customFormat="1" ht="15.75" hidden="1" customHeight="1" outlineLevel="2">
      <c r="A22" s="45" t="s">
        <v>25</v>
      </c>
      <c r="B22" s="33">
        <v>36.9</v>
      </c>
      <c r="C22" s="35">
        <v>17.600000000000001</v>
      </c>
      <c r="D22" s="33">
        <v>16.7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3">
        <v>36.9</v>
      </c>
      <c r="R22" s="35">
        <v>17.600000000000001</v>
      </c>
      <c r="S22" s="33">
        <v>16.7</v>
      </c>
      <c r="T22" s="33"/>
      <c r="U22" s="30"/>
      <c r="V22" s="28"/>
      <c r="W22" s="28"/>
      <c r="X22" s="28"/>
      <c r="Y22" s="81"/>
    </row>
    <row r="23" spans="1:26" s="6" customFormat="1" ht="15.75" hidden="1" customHeight="1" outlineLevel="2">
      <c r="A23" s="45" t="s">
        <v>26</v>
      </c>
      <c r="B23" s="33">
        <v>31.8</v>
      </c>
      <c r="C23" s="35">
        <v>1.1000000000000001</v>
      </c>
      <c r="D23" s="33">
        <v>1.1000000000000001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3">
        <v>31.8</v>
      </c>
      <c r="R23" s="35">
        <v>1.1000000000000001</v>
      </c>
      <c r="S23" s="33">
        <v>1.1000000000000001</v>
      </c>
      <c r="T23" s="33"/>
      <c r="U23" s="30"/>
      <c r="V23" s="28"/>
      <c r="W23" s="28"/>
      <c r="X23" s="35"/>
      <c r="Y23" s="81"/>
    </row>
    <row r="24" spans="1:26" s="6" customFormat="1" ht="15.75" hidden="1" customHeight="1" outlineLevel="2">
      <c r="A24" s="45" t="s">
        <v>27</v>
      </c>
      <c r="B24" s="33">
        <v>21</v>
      </c>
      <c r="C24" s="35">
        <v>6.3</v>
      </c>
      <c r="D24" s="33">
        <v>6.3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3">
        <v>21</v>
      </c>
      <c r="R24" s="35">
        <v>6.3</v>
      </c>
      <c r="S24" s="33">
        <v>6.3</v>
      </c>
      <c r="T24" s="33"/>
      <c r="U24" s="30"/>
      <c r="V24" s="28"/>
      <c r="W24" s="28"/>
      <c r="X24" s="35"/>
      <c r="Y24" s="80"/>
      <c r="Z24" s="7"/>
    </row>
    <row r="25" spans="1:26" s="6" customFormat="1" ht="15.75" hidden="1" customHeight="1" outlineLevel="2">
      <c r="A25" s="45" t="s">
        <v>28</v>
      </c>
      <c r="B25" s="33">
        <v>20.5</v>
      </c>
      <c r="C25" s="35">
        <v>3.5</v>
      </c>
      <c r="D25" s="33">
        <v>3.5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3">
        <v>20.5</v>
      </c>
      <c r="R25" s="35">
        <v>3.5</v>
      </c>
      <c r="S25" s="33">
        <v>3.5</v>
      </c>
      <c r="T25" s="33"/>
      <c r="U25" s="30"/>
      <c r="V25" s="28"/>
      <c r="W25" s="28"/>
      <c r="X25" s="82"/>
      <c r="Y25" s="80"/>
      <c r="Z25" s="7"/>
    </row>
    <row r="26" spans="1:26" s="6" customFormat="1" ht="15.75" hidden="1" customHeight="1" outlineLevel="2">
      <c r="A26" s="45" t="s">
        <v>29</v>
      </c>
      <c r="B26" s="33">
        <v>16.8</v>
      </c>
      <c r="C26" s="35">
        <v>1.8</v>
      </c>
      <c r="D26" s="33">
        <v>1.8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3">
        <v>16.8</v>
      </c>
      <c r="R26" s="35">
        <v>1.8</v>
      </c>
      <c r="S26" s="33">
        <v>1.8</v>
      </c>
      <c r="T26" s="33"/>
      <c r="U26" s="30"/>
      <c r="V26" s="28"/>
      <c r="W26" s="28"/>
      <c r="X26" s="82"/>
      <c r="Y26" s="80"/>
      <c r="Z26" s="7"/>
    </row>
    <row r="27" spans="1:26" s="6" customFormat="1" ht="15.75" hidden="1" customHeight="1" outlineLevel="2">
      <c r="A27" s="45" t="s">
        <v>30</v>
      </c>
      <c r="B27" s="33">
        <v>5.2</v>
      </c>
      <c r="C27" s="35">
        <v>2.5</v>
      </c>
      <c r="D27" s="33">
        <v>2.5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3">
        <v>5.2</v>
      </c>
      <c r="R27" s="35">
        <v>2.5</v>
      </c>
      <c r="S27" s="33">
        <v>2.5</v>
      </c>
      <c r="T27" s="33"/>
      <c r="U27" s="30"/>
      <c r="V27" s="28"/>
      <c r="W27" s="28"/>
      <c r="X27" s="82"/>
      <c r="Y27" s="80"/>
      <c r="Z27" s="7"/>
    </row>
    <row r="28" spans="1:26" s="6" customFormat="1" ht="15.75" hidden="1" customHeight="1" outlineLevel="2">
      <c r="A28" s="45" t="s">
        <v>31</v>
      </c>
      <c r="B28" s="33">
        <v>129.1</v>
      </c>
      <c r="C28" s="35">
        <v>41.2</v>
      </c>
      <c r="D28" s="33">
        <v>20.399999999999999</v>
      </c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3">
        <v>129.1</v>
      </c>
      <c r="R28" s="35">
        <v>41.2</v>
      </c>
      <c r="S28" s="33">
        <v>20.399999999999999</v>
      </c>
      <c r="T28" s="33"/>
      <c r="U28" s="30"/>
      <c r="V28" s="28"/>
      <c r="W28" s="28"/>
      <c r="X28" s="82"/>
      <c r="Y28" s="80"/>
      <c r="Z28" s="7"/>
    </row>
    <row r="29" spans="1:26" s="6" customFormat="1" ht="15.75" hidden="1" customHeight="1" outlineLevel="2">
      <c r="A29" s="45" t="s">
        <v>32</v>
      </c>
      <c r="B29" s="33">
        <v>30.1</v>
      </c>
      <c r="C29" s="35" t="s">
        <v>33</v>
      </c>
      <c r="D29" s="33" t="s">
        <v>33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3">
        <v>30.1</v>
      </c>
      <c r="R29" s="35" t="s">
        <v>33</v>
      </c>
      <c r="S29" s="33" t="s">
        <v>33</v>
      </c>
      <c r="T29" s="33"/>
      <c r="U29" s="30"/>
      <c r="V29" s="28"/>
      <c r="W29" s="28"/>
      <c r="X29" s="82"/>
      <c r="Y29" s="80"/>
      <c r="Z29" s="7"/>
    </row>
    <row r="30" spans="1:26" s="6" customFormat="1" ht="15.75" hidden="1" customHeight="1" outlineLevel="2">
      <c r="A30" s="45" t="s">
        <v>34</v>
      </c>
      <c r="B30" s="33">
        <v>12.6</v>
      </c>
      <c r="C30" s="35" t="s">
        <v>33</v>
      </c>
      <c r="D30" s="33" t="s">
        <v>33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3">
        <v>12.6</v>
      </c>
      <c r="R30" s="35" t="s">
        <v>33</v>
      </c>
      <c r="S30" s="33" t="s">
        <v>33</v>
      </c>
      <c r="T30" s="33"/>
      <c r="U30" s="30"/>
      <c r="V30" s="28"/>
      <c r="W30" s="28"/>
      <c r="X30" s="82"/>
      <c r="Y30" s="80"/>
      <c r="Z30" s="7"/>
    </row>
    <row r="31" spans="1:26" s="6" customFormat="1" ht="15.75" hidden="1" customHeight="1" outlineLevel="2">
      <c r="A31" s="45" t="s">
        <v>35</v>
      </c>
      <c r="B31" s="33">
        <v>10.4</v>
      </c>
      <c r="C31" s="35">
        <v>1.1000000000000001</v>
      </c>
      <c r="D31" s="33">
        <v>1.1000000000000001</v>
      </c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3">
        <v>10.4</v>
      </c>
      <c r="R31" s="35">
        <v>1.1000000000000001</v>
      </c>
      <c r="S31" s="33">
        <v>1.1000000000000001</v>
      </c>
      <c r="T31" s="33"/>
      <c r="U31" s="30"/>
      <c r="V31" s="28"/>
      <c r="W31" s="28"/>
      <c r="X31" s="82"/>
      <c r="Y31" s="80"/>
      <c r="Z31" s="7"/>
    </row>
    <row r="32" spans="1:26" s="6" customFormat="1" ht="15.75" hidden="1" customHeight="1" outlineLevel="2">
      <c r="A32" s="45" t="s">
        <v>36</v>
      </c>
      <c r="B32" s="33">
        <v>34.700000000000003</v>
      </c>
      <c r="C32" s="35">
        <v>2</v>
      </c>
      <c r="D32" s="33">
        <v>2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3">
        <v>34.700000000000003</v>
      </c>
      <c r="R32" s="35">
        <v>2</v>
      </c>
      <c r="S32" s="33">
        <v>2</v>
      </c>
      <c r="T32" s="33"/>
      <c r="U32" s="30"/>
      <c r="V32" s="28"/>
      <c r="W32" s="28"/>
      <c r="X32" s="82"/>
      <c r="Y32" s="80"/>
      <c r="Z32" s="7"/>
    </row>
    <row r="33" spans="1:73" s="6" customFormat="1" ht="15.75" hidden="1" customHeight="1" outlineLevel="2">
      <c r="A33" s="45" t="s">
        <v>37</v>
      </c>
      <c r="B33" s="33">
        <v>25</v>
      </c>
      <c r="C33" s="35">
        <v>9.5</v>
      </c>
      <c r="D33" s="33">
        <v>9.5</v>
      </c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3">
        <v>25</v>
      </c>
      <c r="R33" s="35">
        <v>9.5</v>
      </c>
      <c r="S33" s="33">
        <v>9.5</v>
      </c>
      <c r="T33" s="33"/>
      <c r="U33" s="30"/>
      <c r="V33" s="28"/>
      <c r="W33" s="28"/>
      <c r="X33" s="82"/>
      <c r="Y33" s="81"/>
    </row>
    <row r="34" spans="1:73" s="6" customFormat="1" ht="15.75" hidden="1" customHeight="1" outlineLevel="2">
      <c r="A34" s="45" t="s">
        <v>38</v>
      </c>
      <c r="B34" s="33">
        <v>152.30000000000001</v>
      </c>
      <c r="C34" s="35">
        <v>14.5</v>
      </c>
      <c r="D34" s="33">
        <v>14.5</v>
      </c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3">
        <v>152.30000000000001</v>
      </c>
      <c r="R34" s="35">
        <v>14.5</v>
      </c>
      <c r="S34" s="33">
        <v>14.5</v>
      </c>
      <c r="T34" s="33"/>
      <c r="U34" s="30"/>
      <c r="V34" s="28"/>
      <c r="W34" s="28"/>
      <c r="X34" s="82"/>
      <c r="Y34" s="80"/>
      <c r="Z34" s="7"/>
    </row>
    <row r="35" spans="1:73" s="6" customFormat="1" ht="15.75" hidden="1" customHeight="1" outlineLevel="2">
      <c r="A35" s="45" t="s">
        <v>39</v>
      </c>
      <c r="B35" s="33">
        <v>81</v>
      </c>
      <c r="C35" s="35">
        <v>5</v>
      </c>
      <c r="D35" s="33">
        <v>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3">
        <v>81</v>
      </c>
      <c r="R35" s="35">
        <v>5</v>
      </c>
      <c r="S35" s="33">
        <v>5</v>
      </c>
      <c r="T35" s="33"/>
      <c r="U35" s="30"/>
      <c r="V35" s="28"/>
      <c r="W35" s="28"/>
      <c r="X35" s="82"/>
      <c r="Y35" s="80"/>
      <c r="Z35" s="7"/>
    </row>
    <row r="36" spans="1:73" s="6" customFormat="1" ht="15.75" hidden="1" customHeight="1" outlineLevel="2">
      <c r="A36" s="45" t="s">
        <v>476</v>
      </c>
      <c r="B36" s="33"/>
      <c r="C36" s="35"/>
      <c r="D36" s="33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3"/>
      <c r="R36" s="35"/>
      <c r="S36" s="33"/>
      <c r="T36" s="33"/>
      <c r="U36" s="30"/>
      <c r="V36" s="28"/>
      <c r="W36" s="28"/>
      <c r="X36" s="82"/>
      <c r="Y36" s="81"/>
    </row>
    <row r="37" spans="1:73" s="6" customFormat="1" ht="15.75" hidden="1" customHeight="1" outlineLevel="2">
      <c r="A37" s="45" t="s">
        <v>40</v>
      </c>
      <c r="B37" s="33"/>
      <c r="C37" s="35"/>
      <c r="D37" s="33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3">
        <v>226.4</v>
      </c>
      <c r="R37" s="35">
        <v>17.5</v>
      </c>
      <c r="S37" s="33">
        <v>17.5</v>
      </c>
      <c r="T37" s="33"/>
      <c r="U37" s="30"/>
      <c r="V37" s="28"/>
      <c r="W37" s="28"/>
      <c r="X37" s="82"/>
      <c r="Y37" s="80"/>
      <c r="Z37" s="7"/>
    </row>
    <row r="38" spans="1:73" s="6" customFormat="1" ht="15.75" hidden="1" customHeight="1" outlineLevel="2">
      <c r="A38" s="45" t="s">
        <v>41</v>
      </c>
      <c r="B38" s="33">
        <v>182.6</v>
      </c>
      <c r="C38" s="35" t="s">
        <v>33</v>
      </c>
      <c r="D38" s="33" t="s">
        <v>33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0"/>
      <c r="V38" s="28"/>
      <c r="W38" s="28"/>
      <c r="X38" s="82"/>
      <c r="Y38" s="80"/>
      <c r="Z38" s="7"/>
    </row>
    <row r="39" spans="1:73" s="19" customFormat="1" ht="15.75" customHeight="1" outlineLevel="1" collapsed="1">
      <c r="A39" s="45" t="s">
        <v>42</v>
      </c>
      <c r="B39" s="33">
        <v>387.1</v>
      </c>
      <c r="C39" s="35">
        <v>149.19999999999999</v>
      </c>
      <c r="D39" s="33">
        <v>0</v>
      </c>
      <c r="E39" s="36"/>
      <c r="F39" s="36"/>
      <c r="G39" s="36"/>
      <c r="H39" s="36">
        <f>K39+N39+Q39</f>
        <v>387.1</v>
      </c>
      <c r="I39" s="36">
        <f>L39+O39+R39</f>
        <v>149.19999999999999</v>
      </c>
      <c r="J39" s="36">
        <f>M39+P39+S39</f>
        <v>0</v>
      </c>
      <c r="K39" s="36"/>
      <c r="L39" s="36"/>
      <c r="M39" s="36"/>
      <c r="N39" s="33">
        <f t="shared" ref="N39:S39" si="6">SUM(N40:N53)</f>
        <v>137.5</v>
      </c>
      <c r="O39" s="33">
        <f t="shared" si="6"/>
        <v>66.400000000000006</v>
      </c>
      <c r="P39" s="33">
        <f t="shared" si="6"/>
        <v>0</v>
      </c>
      <c r="Q39" s="33">
        <f t="shared" si="6"/>
        <v>249.60000000000002</v>
      </c>
      <c r="R39" s="33">
        <f t="shared" si="6"/>
        <v>82.8</v>
      </c>
      <c r="S39" s="33">
        <f t="shared" si="6"/>
        <v>0</v>
      </c>
      <c r="T39" s="33">
        <v>206.9</v>
      </c>
      <c r="U39" s="30">
        <f>T39/H39</f>
        <v>0.53448721260656162</v>
      </c>
      <c r="V39" s="33"/>
      <c r="W39" s="33"/>
      <c r="X39" s="82"/>
      <c r="Y39" s="81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</row>
    <row r="40" spans="1:73" s="6" customFormat="1" ht="15.75" hidden="1" customHeight="1" outlineLevel="2">
      <c r="A40" s="45" t="s">
        <v>43</v>
      </c>
      <c r="B40" s="33">
        <v>137.5</v>
      </c>
      <c r="C40" s="35">
        <v>66.400000000000006</v>
      </c>
      <c r="D40" s="33" t="s">
        <v>33</v>
      </c>
      <c r="E40" s="36"/>
      <c r="F40" s="36"/>
      <c r="G40" s="36"/>
      <c r="H40" s="36"/>
      <c r="I40" s="36"/>
      <c r="J40" s="36"/>
      <c r="K40" s="36"/>
      <c r="L40" s="36"/>
      <c r="M40" s="36"/>
      <c r="N40" s="33">
        <v>137.5</v>
      </c>
      <c r="O40" s="35">
        <v>66.400000000000006</v>
      </c>
      <c r="P40" s="33" t="s">
        <v>33</v>
      </c>
      <c r="Q40" s="36"/>
      <c r="R40" s="36"/>
      <c r="S40" s="36"/>
      <c r="T40" s="36"/>
      <c r="U40" s="30"/>
      <c r="V40" s="28"/>
      <c r="W40" s="28"/>
      <c r="X40" s="82"/>
      <c r="Y40" s="81"/>
    </row>
    <row r="41" spans="1:73" s="6" customFormat="1" ht="15.75" hidden="1" customHeight="1" outlineLevel="2">
      <c r="A41" s="45" t="s">
        <v>44</v>
      </c>
      <c r="B41" s="33">
        <v>5.7</v>
      </c>
      <c r="C41" s="35">
        <v>1.5</v>
      </c>
      <c r="D41" s="33" t="s">
        <v>33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3">
        <v>5.7</v>
      </c>
      <c r="R41" s="35">
        <v>1.5</v>
      </c>
      <c r="S41" s="33" t="s">
        <v>33</v>
      </c>
      <c r="T41" s="33"/>
      <c r="U41" s="30"/>
      <c r="V41" s="28"/>
      <c r="W41" s="28"/>
      <c r="X41" s="82"/>
      <c r="Y41" s="81"/>
    </row>
    <row r="42" spans="1:73" s="6" customFormat="1" ht="15.75" hidden="1" customHeight="1" outlineLevel="2">
      <c r="A42" s="45" t="s">
        <v>45</v>
      </c>
      <c r="B42" s="33">
        <v>34.4</v>
      </c>
      <c r="C42" s="35">
        <v>9</v>
      </c>
      <c r="D42" s="33" t="s">
        <v>33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3">
        <v>34.4</v>
      </c>
      <c r="R42" s="35">
        <v>9</v>
      </c>
      <c r="S42" s="33" t="s">
        <v>33</v>
      </c>
      <c r="T42" s="33"/>
      <c r="U42" s="30"/>
      <c r="V42" s="28"/>
      <c r="W42" s="28"/>
      <c r="X42" s="82"/>
      <c r="Y42" s="80"/>
      <c r="Z42" s="7"/>
    </row>
    <row r="43" spans="1:73" s="6" customFormat="1" ht="15.75" hidden="1" customHeight="1" outlineLevel="2">
      <c r="A43" s="45" t="s">
        <v>46</v>
      </c>
      <c r="B43" s="33">
        <v>8</v>
      </c>
      <c r="C43" s="35">
        <v>5</v>
      </c>
      <c r="D43" s="33" t="s">
        <v>33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3">
        <v>8</v>
      </c>
      <c r="R43" s="35">
        <v>5</v>
      </c>
      <c r="S43" s="33" t="s">
        <v>33</v>
      </c>
      <c r="T43" s="33"/>
      <c r="U43" s="30"/>
      <c r="V43" s="28"/>
      <c r="W43" s="28"/>
      <c r="X43" s="82"/>
      <c r="Y43" s="80"/>
      <c r="Z43" s="7"/>
    </row>
    <row r="44" spans="1:73" s="6" customFormat="1" ht="15.75" hidden="1" customHeight="1" outlineLevel="2">
      <c r="A44" s="45" t="s">
        <v>47</v>
      </c>
      <c r="B44" s="33">
        <v>5.7</v>
      </c>
      <c r="C44" s="35">
        <v>0.7</v>
      </c>
      <c r="D44" s="33" t="s">
        <v>33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3">
        <v>5.7</v>
      </c>
      <c r="R44" s="35">
        <v>0.7</v>
      </c>
      <c r="S44" s="33" t="s">
        <v>33</v>
      </c>
      <c r="T44" s="33"/>
      <c r="U44" s="30"/>
      <c r="V44" s="28"/>
      <c r="W44" s="28"/>
      <c r="X44" s="82"/>
      <c r="Y44" s="80"/>
      <c r="Z44" s="7"/>
    </row>
    <row r="45" spans="1:73" s="6" customFormat="1" ht="15.75" hidden="1" customHeight="1" outlineLevel="2">
      <c r="A45" s="45" t="s">
        <v>48</v>
      </c>
      <c r="B45" s="33">
        <v>19</v>
      </c>
      <c r="C45" s="35">
        <v>9</v>
      </c>
      <c r="D45" s="33" t="s">
        <v>33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3">
        <v>19</v>
      </c>
      <c r="R45" s="35">
        <v>9</v>
      </c>
      <c r="S45" s="33" t="s">
        <v>33</v>
      </c>
      <c r="T45" s="33"/>
      <c r="U45" s="30"/>
      <c r="V45" s="28"/>
      <c r="W45" s="28"/>
      <c r="X45" s="82"/>
      <c r="Y45" s="80"/>
      <c r="Z45" s="7"/>
    </row>
    <row r="46" spans="1:73" s="6" customFormat="1" ht="15.75" hidden="1" customHeight="1" outlineLevel="2">
      <c r="A46" s="45" t="s">
        <v>49</v>
      </c>
      <c r="B46" s="33">
        <v>10</v>
      </c>
      <c r="C46" s="35">
        <v>7</v>
      </c>
      <c r="D46" s="33" t="s">
        <v>33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3">
        <v>10</v>
      </c>
      <c r="R46" s="35">
        <v>7</v>
      </c>
      <c r="S46" s="33" t="s">
        <v>33</v>
      </c>
      <c r="T46" s="33"/>
      <c r="U46" s="30"/>
      <c r="V46" s="28"/>
      <c r="W46" s="28"/>
      <c r="X46" s="82"/>
      <c r="Y46" s="80"/>
      <c r="Z46" s="7"/>
    </row>
    <row r="47" spans="1:73" s="6" customFormat="1" ht="15.75" hidden="1" customHeight="1" outlineLevel="2">
      <c r="A47" s="45" t="s">
        <v>50</v>
      </c>
      <c r="B47" s="33">
        <v>11</v>
      </c>
      <c r="C47" s="35">
        <v>3</v>
      </c>
      <c r="D47" s="33" t="s">
        <v>33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3">
        <v>11</v>
      </c>
      <c r="R47" s="35">
        <v>3</v>
      </c>
      <c r="S47" s="33" t="s">
        <v>33</v>
      </c>
      <c r="T47" s="33"/>
      <c r="U47" s="30"/>
      <c r="V47" s="28"/>
      <c r="W47" s="28"/>
      <c r="X47" s="82"/>
      <c r="Y47" s="80"/>
      <c r="Z47" s="7"/>
    </row>
    <row r="48" spans="1:73" s="6" customFormat="1" ht="15.75" hidden="1" customHeight="1" outlineLevel="2">
      <c r="A48" s="45" t="s">
        <v>51</v>
      </c>
      <c r="B48" s="33">
        <v>31</v>
      </c>
      <c r="C48" s="35">
        <v>5</v>
      </c>
      <c r="D48" s="33" t="s">
        <v>33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3">
        <v>31</v>
      </c>
      <c r="R48" s="35">
        <v>5</v>
      </c>
      <c r="S48" s="33" t="s">
        <v>33</v>
      </c>
      <c r="T48" s="33"/>
      <c r="U48" s="30"/>
      <c r="V48" s="28"/>
      <c r="W48" s="28"/>
      <c r="X48" s="82"/>
      <c r="Y48" s="80"/>
      <c r="Z48" s="7"/>
    </row>
    <row r="49" spans="1:73" s="6" customFormat="1" ht="15.75" hidden="1" customHeight="1" outlineLevel="2">
      <c r="A49" s="45" t="s">
        <v>52</v>
      </c>
      <c r="B49" s="33">
        <v>8.8000000000000007</v>
      </c>
      <c r="C49" s="35">
        <v>5.0999999999999996</v>
      </c>
      <c r="D49" s="33" t="s">
        <v>33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3">
        <v>8.8000000000000007</v>
      </c>
      <c r="R49" s="35">
        <v>5.0999999999999996</v>
      </c>
      <c r="S49" s="33" t="s">
        <v>33</v>
      </c>
      <c r="T49" s="33"/>
      <c r="U49" s="30"/>
      <c r="V49" s="28"/>
      <c r="W49" s="28"/>
      <c r="X49" s="82"/>
      <c r="Y49" s="80"/>
      <c r="Z49" s="7"/>
    </row>
    <row r="50" spans="1:73" s="6" customFormat="1" ht="15.75" hidden="1" customHeight="1" outlineLevel="2">
      <c r="A50" s="45" t="s">
        <v>53</v>
      </c>
      <c r="B50" s="33">
        <v>67.2</v>
      </c>
      <c r="C50" s="35">
        <v>13.2</v>
      </c>
      <c r="D50" s="33" t="s">
        <v>33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3">
        <v>67.2</v>
      </c>
      <c r="R50" s="35">
        <v>13.2</v>
      </c>
      <c r="S50" s="33" t="s">
        <v>33</v>
      </c>
      <c r="T50" s="33"/>
      <c r="U50" s="30"/>
      <c r="V50" s="28"/>
      <c r="W50" s="28"/>
      <c r="X50" s="82"/>
      <c r="Y50" s="80"/>
      <c r="Z50" s="7"/>
    </row>
    <row r="51" spans="1:73" s="6" customFormat="1" ht="15.75" hidden="1" customHeight="1" outlineLevel="2">
      <c r="A51" s="45" t="s">
        <v>54</v>
      </c>
      <c r="B51" s="33">
        <v>4.8</v>
      </c>
      <c r="C51" s="35">
        <v>3.3</v>
      </c>
      <c r="D51" s="33" t="s">
        <v>33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3">
        <v>4.8</v>
      </c>
      <c r="R51" s="35">
        <v>3.3</v>
      </c>
      <c r="S51" s="33" t="s">
        <v>33</v>
      </c>
      <c r="T51" s="33"/>
      <c r="U51" s="30"/>
      <c r="V51" s="28"/>
      <c r="W51" s="28"/>
      <c r="X51" s="82"/>
      <c r="Y51" s="81"/>
    </row>
    <row r="52" spans="1:73" s="6" customFormat="1" ht="15.75" hidden="1" customHeight="1" outlineLevel="2">
      <c r="A52" s="45" t="s">
        <v>55</v>
      </c>
      <c r="B52" s="33">
        <v>28</v>
      </c>
      <c r="C52" s="35">
        <v>15</v>
      </c>
      <c r="D52" s="33" t="s">
        <v>33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3">
        <v>28</v>
      </c>
      <c r="R52" s="35">
        <v>15</v>
      </c>
      <c r="S52" s="33" t="s">
        <v>33</v>
      </c>
      <c r="T52" s="33"/>
      <c r="U52" s="30"/>
      <c r="V52" s="28"/>
      <c r="W52" s="28"/>
      <c r="X52" s="82"/>
      <c r="Y52" s="81"/>
    </row>
    <row r="53" spans="1:73" s="6" customFormat="1" ht="15.75" hidden="1" customHeight="1" outlineLevel="2">
      <c r="A53" s="45" t="s">
        <v>56</v>
      </c>
      <c r="B53" s="33">
        <v>16</v>
      </c>
      <c r="C53" s="35">
        <v>6</v>
      </c>
      <c r="D53" s="33" t="s">
        <v>33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3">
        <v>16</v>
      </c>
      <c r="R53" s="35">
        <v>6</v>
      </c>
      <c r="S53" s="33" t="s">
        <v>33</v>
      </c>
      <c r="T53" s="33"/>
      <c r="U53" s="30"/>
      <c r="V53" s="28"/>
      <c r="W53" s="28"/>
      <c r="X53" s="82"/>
      <c r="Y53" s="80"/>
      <c r="Z53" s="7"/>
    </row>
    <row r="54" spans="1:73" s="19" customFormat="1" ht="15.75" customHeight="1" outlineLevel="1" collapsed="1">
      <c r="A54" s="45" t="s">
        <v>57</v>
      </c>
      <c r="B54" s="33">
        <v>209.7</v>
      </c>
      <c r="C54" s="35">
        <v>155.19999999999999</v>
      </c>
      <c r="D54" s="33">
        <v>140.19999999999999</v>
      </c>
      <c r="E54" s="36"/>
      <c r="F54" s="36"/>
      <c r="G54" s="36"/>
      <c r="H54" s="36">
        <f>K54+N54+Q54</f>
        <v>209.7</v>
      </c>
      <c r="I54" s="36">
        <f>L54+O54+R54</f>
        <v>155.19999999999999</v>
      </c>
      <c r="J54" s="36">
        <f>M54+P54+S54</f>
        <v>140.19999999999999</v>
      </c>
      <c r="K54" s="33">
        <v>3.3</v>
      </c>
      <c r="L54" s="35">
        <v>3.3</v>
      </c>
      <c r="M54" s="33">
        <v>3.3</v>
      </c>
      <c r="N54" s="33">
        <f t="shared" ref="N54:S54" si="7">SUM(N55:N71)</f>
        <v>96.9</v>
      </c>
      <c r="O54" s="33">
        <f t="shared" si="7"/>
        <v>58</v>
      </c>
      <c r="P54" s="33">
        <f t="shared" si="7"/>
        <v>58</v>
      </c>
      <c r="Q54" s="33">
        <f t="shared" si="7"/>
        <v>109.5</v>
      </c>
      <c r="R54" s="33">
        <f t="shared" si="7"/>
        <v>93.899999999999991</v>
      </c>
      <c r="S54" s="33">
        <f t="shared" si="7"/>
        <v>78.900000000000006</v>
      </c>
      <c r="T54" s="33">
        <v>27.4</v>
      </c>
      <c r="U54" s="30">
        <f>T54/H54</f>
        <v>0.1306628516928946</v>
      </c>
      <c r="V54" s="33">
        <v>1</v>
      </c>
      <c r="W54" s="33">
        <v>57</v>
      </c>
      <c r="X54" s="82"/>
      <c r="Y54" s="80"/>
      <c r="Z54" s="7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</row>
    <row r="55" spans="1:73" s="6" customFormat="1" ht="15" hidden="1" outlineLevel="2">
      <c r="A55" s="45" t="s">
        <v>58</v>
      </c>
      <c r="B55" s="33">
        <v>69.900000000000006</v>
      </c>
      <c r="C55" s="35">
        <v>34.299999999999997</v>
      </c>
      <c r="D55" s="33">
        <v>34.299999999999997</v>
      </c>
      <c r="E55" s="36"/>
      <c r="F55" s="36"/>
      <c r="G55" s="36"/>
      <c r="H55" s="36"/>
      <c r="I55" s="36"/>
      <c r="J55" s="36"/>
      <c r="K55" s="36"/>
      <c r="L55" s="36"/>
      <c r="M55" s="36"/>
      <c r="N55" s="36">
        <f>Q73-K54</f>
        <v>66.600000000000009</v>
      </c>
      <c r="O55" s="36">
        <f>R73-L54</f>
        <v>30.999999999999996</v>
      </c>
      <c r="P55" s="36">
        <f>S73-M54</f>
        <v>30.999999999999996</v>
      </c>
      <c r="Q55" s="36"/>
      <c r="R55" s="36"/>
      <c r="S55" s="36"/>
      <c r="T55" s="36"/>
      <c r="U55" s="30"/>
      <c r="V55" s="28"/>
      <c r="W55" s="28"/>
      <c r="X55" s="82"/>
      <c r="Y55" s="81"/>
    </row>
    <row r="56" spans="1:73" s="6" customFormat="1" ht="15.75" hidden="1" customHeight="1" outlineLevel="2">
      <c r="A56" s="45" t="s">
        <v>59</v>
      </c>
      <c r="B56" s="33">
        <v>14.3</v>
      </c>
      <c r="C56" s="35">
        <v>14.3</v>
      </c>
      <c r="D56" s="33">
        <v>14.3</v>
      </c>
      <c r="E56" s="36"/>
      <c r="F56" s="36"/>
      <c r="G56" s="36"/>
      <c r="H56" s="36"/>
      <c r="I56" s="36"/>
      <c r="J56" s="36"/>
      <c r="K56" s="36"/>
      <c r="L56" s="36"/>
      <c r="M56" s="36"/>
      <c r="N56" s="33">
        <v>14.3</v>
      </c>
      <c r="O56" s="35">
        <v>14.3</v>
      </c>
      <c r="P56" s="33">
        <v>14.3</v>
      </c>
      <c r="Q56" s="36"/>
      <c r="R56" s="36"/>
      <c r="S56" s="36"/>
      <c r="T56" s="36"/>
      <c r="U56" s="30"/>
      <c r="V56" s="28"/>
      <c r="W56" s="28"/>
      <c r="X56" s="82"/>
      <c r="Y56" s="80"/>
      <c r="Z56" s="7"/>
    </row>
    <row r="57" spans="1:73" s="6" customFormat="1" ht="15.75" hidden="1" customHeight="1" outlineLevel="2">
      <c r="A57" s="45" t="s">
        <v>60</v>
      </c>
      <c r="B57" s="33">
        <v>16</v>
      </c>
      <c r="C57" s="35">
        <v>12.7</v>
      </c>
      <c r="D57" s="33">
        <v>12.7</v>
      </c>
      <c r="E57" s="36"/>
      <c r="F57" s="36"/>
      <c r="G57" s="36"/>
      <c r="H57" s="36"/>
      <c r="I57" s="36"/>
      <c r="J57" s="36"/>
      <c r="K57" s="36"/>
      <c r="L57" s="36"/>
      <c r="M57" s="36"/>
      <c r="N57" s="33">
        <v>16</v>
      </c>
      <c r="O57" s="35">
        <v>12.7</v>
      </c>
      <c r="P57" s="33">
        <v>12.7</v>
      </c>
      <c r="Q57" s="36"/>
      <c r="R57" s="36"/>
      <c r="S57" s="36"/>
      <c r="T57" s="36"/>
      <c r="U57" s="30"/>
      <c r="V57" s="28"/>
      <c r="W57" s="28"/>
      <c r="X57" s="82"/>
      <c r="Y57" s="80"/>
      <c r="Z57" s="7"/>
    </row>
    <row r="58" spans="1:73" s="6" customFormat="1" ht="15.75" hidden="1" customHeight="1" outlineLevel="2">
      <c r="A58" s="45" t="s">
        <v>61</v>
      </c>
      <c r="B58" s="33">
        <v>8</v>
      </c>
      <c r="C58" s="35">
        <v>5.3</v>
      </c>
      <c r="D58" s="33">
        <v>5.0999999999999996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3">
        <v>8</v>
      </c>
      <c r="R58" s="35">
        <v>5.3</v>
      </c>
      <c r="S58" s="33">
        <v>5.0999999999999996</v>
      </c>
      <c r="T58" s="33"/>
      <c r="U58" s="30"/>
      <c r="V58" s="28"/>
      <c r="W58" s="28"/>
      <c r="X58" s="82"/>
      <c r="Y58" s="81"/>
    </row>
    <row r="59" spans="1:73" s="6" customFormat="1" ht="15.75" hidden="1" customHeight="1" outlineLevel="2">
      <c r="A59" s="45" t="s">
        <v>62</v>
      </c>
      <c r="B59" s="33">
        <v>7.5</v>
      </c>
      <c r="C59" s="35">
        <v>7.5</v>
      </c>
      <c r="D59" s="33">
        <v>7.5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3">
        <v>7.5</v>
      </c>
      <c r="R59" s="35">
        <v>7.5</v>
      </c>
      <c r="S59" s="33">
        <v>7.5</v>
      </c>
      <c r="T59" s="33"/>
      <c r="U59" s="30"/>
      <c r="V59" s="28"/>
      <c r="W59" s="28"/>
      <c r="X59" s="82"/>
      <c r="Y59" s="80"/>
      <c r="Z59" s="7"/>
    </row>
    <row r="60" spans="1:73" s="6" customFormat="1" ht="15.75" hidden="1" customHeight="1" outlineLevel="2">
      <c r="A60" s="45" t="s">
        <v>63</v>
      </c>
      <c r="B60" s="33">
        <v>15.2</v>
      </c>
      <c r="C60" s="35">
        <v>6.1</v>
      </c>
      <c r="D60" s="33">
        <v>4.2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3">
        <v>15.2</v>
      </c>
      <c r="R60" s="35">
        <v>6.1</v>
      </c>
      <c r="S60" s="33">
        <v>4.2</v>
      </c>
      <c r="T60" s="33"/>
      <c r="U60" s="30"/>
      <c r="V60" s="28"/>
      <c r="W60" s="28"/>
      <c r="X60" s="82"/>
      <c r="Y60" s="80"/>
      <c r="Z60" s="7"/>
    </row>
    <row r="61" spans="1:73" s="6" customFormat="1" ht="15.75" hidden="1" customHeight="1" outlineLevel="2">
      <c r="A61" s="45" t="s">
        <v>64</v>
      </c>
      <c r="B61" s="33">
        <v>8.5</v>
      </c>
      <c r="C61" s="35">
        <v>7.4</v>
      </c>
      <c r="D61" s="33">
        <v>2.8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3">
        <v>8.5</v>
      </c>
      <c r="R61" s="35">
        <v>7.4</v>
      </c>
      <c r="S61" s="33">
        <v>2.8</v>
      </c>
      <c r="T61" s="33"/>
      <c r="U61" s="30"/>
      <c r="V61" s="28"/>
      <c r="W61" s="28"/>
      <c r="X61" s="82"/>
      <c r="Y61" s="80"/>
      <c r="Z61" s="7"/>
    </row>
    <row r="62" spans="1:73" s="6" customFormat="1" ht="15.75" hidden="1" customHeight="1" outlineLevel="2">
      <c r="A62" s="45" t="s">
        <v>65</v>
      </c>
      <c r="B62" s="33">
        <v>6.7</v>
      </c>
      <c r="C62" s="35">
        <v>6.7</v>
      </c>
      <c r="D62" s="33">
        <v>6.7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3">
        <v>6.7</v>
      </c>
      <c r="R62" s="35">
        <v>6.7</v>
      </c>
      <c r="S62" s="33">
        <v>6.7</v>
      </c>
      <c r="T62" s="33"/>
      <c r="U62" s="30"/>
      <c r="V62" s="28"/>
      <c r="W62" s="28"/>
      <c r="X62" s="82"/>
      <c r="Y62" s="81"/>
    </row>
    <row r="63" spans="1:73" s="6" customFormat="1" ht="15.75" hidden="1" customHeight="1" outlineLevel="2">
      <c r="A63" s="45" t="s">
        <v>66</v>
      </c>
      <c r="B63" s="33">
        <v>3.4</v>
      </c>
      <c r="C63" s="35">
        <v>3.4</v>
      </c>
      <c r="D63" s="33">
        <v>3.4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3">
        <v>3.4</v>
      </c>
      <c r="R63" s="35">
        <v>3.4</v>
      </c>
      <c r="S63" s="33">
        <v>3.4</v>
      </c>
      <c r="T63" s="33"/>
      <c r="U63" s="30"/>
      <c r="V63" s="28"/>
      <c r="W63" s="28"/>
      <c r="X63" s="82"/>
      <c r="Y63" s="80"/>
      <c r="Z63" s="7"/>
    </row>
    <row r="64" spans="1:73" s="6" customFormat="1" ht="15.75" hidden="1" customHeight="1" outlineLevel="2">
      <c r="A64" s="45" t="s">
        <v>67</v>
      </c>
      <c r="B64" s="33">
        <v>13.7</v>
      </c>
      <c r="C64" s="35">
        <v>12.5</v>
      </c>
      <c r="D64" s="33">
        <v>12.5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3">
        <v>13.7</v>
      </c>
      <c r="R64" s="35">
        <v>12.5</v>
      </c>
      <c r="S64" s="33">
        <v>12.5</v>
      </c>
      <c r="T64" s="33"/>
      <c r="U64" s="30"/>
      <c r="V64" s="28"/>
      <c r="W64" s="28"/>
      <c r="X64" s="82"/>
      <c r="Y64" s="80"/>
      <c r="Z64" s="7"/>
    </row>
    <row r="65" spans="1:73" s="6" customFormat="1" ht="15.75" hidden="1" customHeight="1" outlineLevel="2">
      <c r="A65" s="45" t="s">
        <v>68</v>
      </c>
      <c r="B65" s="33">
        <v>7.2</v>
      </c>
      <c r="C65" s="35">
        <v>7.2</v>
      </c>
      <c r="D65" s="33">
        <v>7.2</v>
      </c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3">
        <v>7.2</v>
      </c>
      <c r="R65" s="35">
        <v>7.2</v>
      </c>
      <c r="S65" s="33">
        <v>7.2</v>
      </c>
      <c r="T65" s="33"/>
      <c r="U65" s="30"/>
      <c r="V65" s="28"/>
      <c r="W65" s="28"/>
      <c r="X65" s="28"/>
      <c r="Y65" s="81"/>
    </row>
    <row r="66" spans="1:73" s="6" customFormat="1" ht="15.75" hidden="1" customHeight="1" outlineLevel="2">
      <c r="A66" s="45" t="s">
        <v>69</v>
      </c>
      <c r="B66" s="33">
        <v>10</v>
      </c>
      <c r="C66" s="35">
        <v>10</v>
      </c>
      <c r="D66" s="33">
        <v>4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3">
        <v>10</v>
      </c>
      <c r="R66" s="35">
        <v>10</v>
      </c>
      <c r="S66" s="33">
        <v>4</v>
      </c>
      <c r="T66" s="33"/>
      <c r="U66" s="30"/>
      <c r="V66" s="28"/>
      <c r="W66" s="28"/>
      <c r="X66" s="28"/>
      <c r="Y66" s="81"/>
    </row>
    <row r="67" spans="1:73" s="6" customFormat="1" ht="15.75" hidden="1" customHeight="1" outlineLevel="2">
      <c r="A67" s="45" t="s">
        <v>70</v>
      </c>
      <c r="B67" s="33">
        <v>7.8</v>
      </c>
      <c r="C67" s="35">
        <v>7.8</v>
      </c>
      <c r="D67" s="33">
        <v>6.8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3">
        <v>7.8</v>
      </c>
      <c r="R67" s="35">
        <v>7.8</v>
      </c>
      <c r="S67" s="33">
        <v>6.8</v>
      </c>
      <c r="T67" s="33"/>
      <c r="U67" s="30"/>
      <c r="V67" s="28"/>
      <c r="W67" s="28"/>
      <c r="X67" s="28"/>
      <c r="Y67" s="81"/>
    </row>
    <row r="68" spans="1:73" s="6" customFormat="1" ht="15.75" hidden="1" customHeight="1" outlineLevel="2">
      <c r="A68" s="45" t="s">
        <v>71</v>
      </c>
      <c r="B68" s="33">
        <v>6.4</v>
      </c>
      <c r="C68" s="35">
        <v>6.4</v>
      </c>
      <c r="D68" s="33">
        <v>6.4</v>
      </c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3">
        <v>6.4</v>
      </c>
      <c r="R68" s="35">
        <v>6.4</v>
      </c>
      <c r="S68" s="33">
        <v>6.4</v>
      </c>
      <c r="T68" s="33"/>
      <c r="U68" s="30"/>
      <c r="V68" s="28"/>
      <c r="W68" s="28"/>
      <c r="X68" s="28"/>
      <c r="Y68" s="81"/>
    </row>
    <row r="69" spans="1:73" s="6" customFormat="1" ht="15.75" hidden="1" customHeight="1" outlineLevel="2">
      <c r="A69" s="45" t="s">
        <v>72</v>
      </c>
      <c r="B69" s="33">
        <v>2.2999999999999998</v>
      </c>
      <c r="C69" s="35">
        <v>0.8</v>
      </c>
      <c r="D69" s="33">
        <v>0.8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3">
        <v>2.2999999999999998</v>
      </c>
      <c r="R69" s="35">
        <v>0.8</v>
      </c>
      <c r="S69" s="33">
        <v>0.8</v>
      </c>
      <c r="T69" s="33"/>
      <c r="U69" s="30"/>
      <c r="V69" s="28"/>
      <c r="W69" s="28"/>
      <c r="X69" s="28"/>
      <c r="Y69" s="81"/>
    </row>
    <row r="70" spans="1:73" s="6" customFormat="1" ht="15.75" hidden="1" customHeight="1" outlineLevel="2">
      <c r="A70" s="45" t="s">
        <v>73</v>
      </c>
      <c r="B70" s="33">
        <v>6.5</v>
      </c>
      <c r="C70" s="35">
        <v>6.5</v>
      </c>
      <c r="D70" s="33">
        <v>5.2</v>
      </c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3">
        <v>6.5</v>
      </c>
      <c r="R70" s="35">
        <v>6.5</v>
      </c>
      <c r="S70" s="33">
        <v>5.2</v>
      </c>
      <c r="T70" s="33"/>
      <c r="U70" s="30"/>
      <c r="V70" s="28"/>
      <c r="W70" s="28"/>
      <c r="X70" s="28"/>
      <c r="Y70" s="81"/>
    </row>
    <row r="71" spans="1:73" s="6" customFormat="1" ht="15.75" hidden="1" customHeight="1" outlineLevel="2">
      <c r="A71" s="45" t="s">
        <v>74</v>
      </c>
      <c r="B71" s="33">
        <v>6.3</v>
      </c>
      <c r="C71" s="35">
        <v>6.3</v>
      </c>
      <c r="D71" s="33">
        <v>6.3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3">
        <v>6.3</v>
      </c>
      <c r="R71" s="35">
        <v>6.3</v>
      </c>
      <c r="S71" s="33">
        <v>6.3</v>
      </c>
      <c r="T71" s="33"/>
      <c r="U71" s="30"/>
      <c r="V71" s="28"/>
      <c r="W71" s="28"/>
      <c r="X71" s="28"/>
      <c r="Y71" s="81"/>
    </row>
    <row r="72" spans="1:73" s="6" customFormat="1" ht="15" hidden="1" outlineLevel="2">
      <c r="A72" s="45" t="s">
        <v>75</v>
      </c>
      <c r="B72" s="33"/>
      <c r="C72" s="35"/>
      <c r="D72" s="33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3"/>
      <c r="R72" s="35"/>
      <c r="S72" s="33"/>
      <c r="T72" s="33"/>
      <c r="U72" s="30"/>
      <c r="V72" s="28"/>
      <c r="W72" s="28"/>
      <c r="X72" s="28"/>
      <c r="Y72" s="81"/>
    </row>
    <row r="73" spans="1:73" s="6" customFormat="1" ht="15.75" hidden="1" customHeight="1" outlineLevel="2">
      <c r="A73" s="45" t="s">
        <v>76</v>
      </c>
      <c r="B73" s="33">
        <v>3.3</v>
      </c>
      <c r="C73" s="35">
        <v>3.3</v>
      </c>
      <c r="D73" s="33">
        <v>3.3</v>
      </c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3">
        <v>69.900000000000006</v>
      </c>
      <c r="R73" s="35">
        <v>34.299999999999997</v>
      </c>
      <c r="S73" s="33">
        <v>34.299999999999997</v>
      </c>
      <c r="T73" s="33"/>
      <c r="U73" s="30"/>
      <c r="V73" s="28"/>
      <c r="W73" s="28"/>
      <c r="X73" s="28"/>
      <c r="Y73" s="81"/>
    </row>
    <row r="74" spans="1:73" s="19" customFormat="1" ht="15.75" customHeight="1" outlineLevel="1" collapsed="1">
      <c r="A74" s="45" t="s">
        <v>77</v>
      </c>
      <c r="B74" s="33">
        <v>327.2</v>
      </c>
      <c r="C74" s="35">
        <v>96.5</v>
      </c>
      <c r="D74" s="33">
        <v>96.5</v>
      </c>
      <c r="E74" s="36"/>
      <c r="F74" s="36"/>
      <c r="G74" s="36"/>
      <c r="H74" s="36">
        <f>K74+N74+Q74</f>
        <v>327.20000000000005</v>
      </c>
      <c r="I74" s="36">
        <f>L74+O74+R74</f>
        <v>96.5</v>
      </c>
      <c r="J74" s="36">
        <f>M74+P74+S74</f>
        <v>96.5</v>
      </c>
      <c r="K74" s="33">
        <v>15.1</v>
      </c>
      <c r="L74" s="35">
        <v>15.1</v>
      </c>
      <c r="M74" s="33">
        <v>15.1</v>
      </c>
      <c r="N74" s="33">
        <f t="shared" ref="N74:S74" si="8">SUM(N75:N86)</f>
        <v>41</v>
      </c>
      <c r="O74" s="33">
        <f t="shared" si="8"/>
        <v>16.700000000000003</v>
      </c>
      <c r="P74" s="33">
        <f t="shared" si="8"/>
        <v>16.700000000000003</v>
      </c>
      <c r="Q74" s="33">
        <f t="shared" si="8"/>
        <v>271.10000000000002</v>
      </c>
      <c r="R74" s="33">
        <f t="shared" si="8"/>
        <v>64.7</v>
      </c>
      <c r="S74" s="33">
        <f t="shared" si="8"/>
        <v>64.7</v>
      </c>
      <c r="T74" s="33">
        <v>119.4</v>
      </c>
      <c r="U74" s="30">
        <f>T74/H74</f>
        <v>0.36491442542787283</v>
      </c>
      <c r="V74" s="33">
        <v>13</v>
      </c>
      <c r="W74" s="33">
        <v>586</v>
      </c>
      <c r="X74" s="33">
        <v>12</v>
      </c>
      <c r="Y74" s="80">
        <v>72</v>
      </c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</row>
    <row r="75" spans="1:73" s="6" customFormat="1" ht="15" hidden="1" outlineLevel="2">
      <c r="A75" s="45" t="s">
        <v>78</v>
      </c>
      <c r="B75" s="33">
        <v>56.1</v>
      </c>
      <c r="C75" s="35">
        <v>31.8</v>
      </c>
      <c r="D75" s="33">
        <v>31.8</v>
      </c>
      <c r="E75" s="36"/>
      <c r="F75" s="36"/>
      <c r="G75" s="36"/>
      <c r="H75" s="36"/>
      <c r="I75" s="36"/>
      <c r="J75" s="36"/>
      <c r="K75" s="36"/>
      <c r="L75" s="36"/>
      <c r="M75" s="36"/>
      <c r="N75" s="36">
        <f>Q88-K74</f>
        <v>41</v>
      </c>
      <c r="O75" s="36">
        <f>R88-L74</f>
        <v>16.700000000000003</v>
      </c>
      <c r="P75" s="36">
        <f>S88-M74</f>
        <v>16.700000000000003</v>
      </c>
      <c r="Q75" s="36"/>
      <c r="R75" s="36"/>
      <c r="S75" s="36"/>
      <c r="T75" s="36"/>
      <c r="U75" s="30"/>
      <c r="V75" s="28"/>
      <c r="W75" s="28"/>
      <c r="X75" s="28"/>
      <c r="Y75" s="81"/>
    </row>
    <row r="76" spans="1:73" s="6" customFormat="1" ht="15.75" hidden="1" customHeight="1" outlineLevel="2">
      <c r="A76" s="45" t="s">
        <v>79</v>
      </c>
      <c r="B76" s="33">
        <v>15.1</v>
      </c>
      <c r="C76" s="35">
        <v>0.2</v>
      </c>
      <c r="D76" s="33">
        <v>0.2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3">
        <v>15.1</v>
      </c>
      <c r="R76" s="35">
        <v>0.2</v>
      </c>
      <c r="S76" s="33">
        <v>0.2</v>
      </c>
      <c r="T76" s="33"/>
      <c r="U76" s="30"/>
      <c r="V76" s="28"/>
      <c r="W76" s="28"/>
      <c r="X76" s="28"/>
      <c r="Y76" s="81"/>
    </row>
    <row r="77" spans="1:73" s="6" customFormat="1" ht="15.75" hidden="1" customHeight="1" outlineLevel="2">
      <c r="A77" s="45" t="s">
        <v>80</v>
      </c>
      <c r="B77" s="33">
        <v>36.5</v>
      </c>
      <c r="C77" s="35">
        <v>15.5</v>
      </c>
      <c r="D77" s="33">
        <v>15.5</v>
      </c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3">
        <v>36.5</v>
      </c>
      <c r="R77" s="35">
        <v>15.5</v>
      </c>
      <c r="S77" s="33">
        <v>15.5</v>
      </c>
      <c r="T77" s="33"/>
      <c r="U77" s="30"/>
      <c r="V77" s="28"/>
      <c r="W77" s="28"/>
      <c r="X77" s="28"/>
      <c r="Y77" s="81"/>
    </row>
    <row r="78" spans="1:73" s="6" customFormat="1" ht="15.75" hidden="1" customHeight="1" outlineLevel="2">
      <c r="A78" s="45" t="s">
        <v>81</v>
      </c>
      <c r="B78" s="33">
        <v>29.2</v>
      </c>
      <c r="C78" s="35">
        <v>9</v>
      </c>
      <c r="D78" s="33">
        <v>9</v>
      </c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3">
        <v>29.2</v>
      </c>
      <c r="R78" s="35">
        <v>9</v>
      </c>
      <c r="S78" s="33">
        <v>9</v>
      </c>
      <c r="T78" s="33"/>
      <c r="U78" s="30"/>
      <c r="V78" s="28"/>
      <c r="W78" s="28"/>
      <c r="X78" s="28"/>
      <c r="Y78" s="81"/>
    </row>
    <row r="79" spans="1:73" s="6" customFormat="1" ht="15.75" hidden="1" customHeight="1" outlineLevel="2">
      <c r="A79" s="45" t="s">
        <v>82</v>
      </c>
      <c r="B79" s="33">
        <v>23.4</v>
      </c>
      <c r="C79" s="35">
        <v>3.9</v>
      </c>
      <c r="D79" s="33">
        <v>3.9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3">
        <v>23.4</v>
      </c>
      <c r="R79" s="35">
        <v>3.9</v>
      </c>
      <c r="S79" s="33">
        <v>3.9</v>
      </c>
      <c r="T79" s="33"/>
      <c r="U79" s="30"/>
      <c r="V79" s="28"/>
      <c r="W79" s="28"/>
      <c r="X79" s="28"/>
      <c r="Y79" s="81"/>
    </row>
    <row r="80" spans="1:73" s="6" customFormat="1" ht="15.75" hidden="1" customHeight="1" outlineLevel="2">
      <c r="A80" s="45" t="s">
        <v>83</v>
      </c>
      <c r="B80" s="33">
        <v>14.2</v>
      </c>
      <c r="C80" s="35">
        <v>1.3</v>
      </c>
      <c r="D80" s="33">
        <v>1.3</v>
      </c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3">
        <v>14.2</v>
      </c>
      <c r="R80" s="35">
        <v>1.3</v>
      </c>
      <c r="S80" s="33">
        <v>1.3</v>
      </c>
      <c r="T80" s="33"/>
      <c r="U80" s="30"/>
      <c r="V80" s="28"/>
      <c r="W80" s="28"/>
      <c r="X80" s="28"/>
      <c r="Y80" s="81"/>
    </row>
    <row r="81" spans="1:73" s="6" customFormat="1" ht="15.75" hidden="1" customHeight="1" outlineLevel="2">
      <c r="A81" s="45" t="s">
        <v>84</v>
      </c>
      <c r="B81" s="33">
        <v>9.4</v>
      </c>
      <c r="C81" s="35">
        <v>2.9</v>
      </c>
      <c r="D81" s="33">
        <v>2.9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3">
        <v>9.4</v>
      </c>
      <c r="R81" s="35">
        <v>2.9</v>
      </c>
      <c r="S81" s="33">
        <v>2.9</v>
      </c>
      <c r="T81" s="33"/>
      <c r="U81" s="30"/>
      <c r="V81" s="28"/>
      <c r="W81" s="28"/>
      <c r="X81" s="28"/>
      <c r="Y81" s="81"/>
    </row>
    <row r="82" spans="1:73" s="6" customFormat="1" ht="15.75" hidden="1" customHeight="1" outlineLevel="2">
      <c r="A82" s="45" t="s">
        <v>85</v>
      </c>
      <c r="B82" s="33">
        <v>15.8</v>
      </c>
      <c r="C82" s="35">
        <v>3.3</v>
      </c>
      <c r="D82" s="33">
        <v>3.3</v>
      </c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3">
        <v>15.8</v>
      </c>
      <c r="R82" s="35">
        <v>3.3</v>
      </c>
      <c r="S82" s="33">
        <v>3.3</v>
      </c>
      <c r="T82" s="33"/>
      <c r="U82" s="30"/>
      <c r="V82" s="28"/>
      <c r="W82" s="28"/>
      <c r="X82" s="28"/>
      <c r="Y82" s="81"/>
    </row>
    <row r="83" spans="1:73" s="6" customFormat="1" ht="15.75" hidden="1" customHeight="1" outlineLevel="2">
      <c r="A83" s="45" t="s">
        <v>86</v>
      </c>
      <c r="B83" s="33">
        <v>41.7</v>
      </c>
      <c r="C83" s="35">
        <v>8.6</v>
      </c>
      <c r="D83" s="33">
        <v>8.6</v>
      </c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3">
        <v>41.7</v>
      </c>
      <c r="R83" s="35">
        <v>8.6</v>
      </c>
      <c r="S83" s="33">
        <v>8.6</v>
      </c>
      <c r="T83" s="33"/>
      <c r="U83" s="30"/>
      <c r="V83" s="28"/>
      <c r="W83" s="28"/>
      <c r="X83" s="28"/>
      <c r="Y83" s="81"/>
    </row>
    <row r="84" spans="1:73" s="6" customFormat="1" ht="15.75" hidden="1" customHeight="1" outlineLevel="2">
      <c r="A84" s="45" t="s">
        <v>87</v>
      </c>
      <c r="B84" s="33">
        <v>20.399999999999999</v>
      </c>
      <c r="C84" s="35">
        <v>4.4000000000000004</v>
      </c>
      <c r="D84" s="33">
        <v>4.4000000000000004</v>
      </c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3">
        <v>20.399999999999999</v>
      </c>
      <c r="R84" s="35">
        <v>4.4000000000000004</v>
      </c>
      <c r="S84" s="33">
        <v>4.4000000000000004</v>
      </c>
      <c r="T84" s="33"/>
      <c r="U84" s="30"/>
      <c r="V84" s="28"/>
      <c r="W84" s="28"/>
      <c r="X84" s="28"/>
      <c r="Y84" s="81"/>
    </row>
    <row r="85" spans="1:73" s="6" customFormat="1" ht="15.75" hidden="1" customHeight="1" outlineLevel="2">
      <c r="A85" s="45" t="s">
        <v>88</v>
      </c>
      <c r="B85" s="33">
        <v>11.7</v>
      </c>
      <c r="C85" s="35">
        <v>4.2</v>
      </c>
      <c r="D85" s="33">
        <v>4.2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3">
        <v>11.7</v>
      </c>
      <c r="R85" s="35">
        <v>4.2</v>
      </c>
      <c r="S85" s="33">
        <v>4.2</v>
      </c>
      <c r="T85" s="33"/>
      <c r="U85" s="30"/>
      <c r="V85" s="28"/>
      <c r="W85" s="28"/>
      <c r="X85" s="28"/>
      <c r="Y85" s="81"/>
    </row>
    <row r="86" spans="1:73" s="6" customFormat="1" ht="15.75" hidden="1" customHeight="1" outlineLevel="2">
      <c r="A86" s="45" t="s">
        <v>89</v>
      </c>
      <c r="B86" s="33">
        <v>53.7</v>
      </c>
      <c r="C86" s="35">
        <v>11.4</v>
      </c>
      <c r="D86" s="33">
        <v>11.4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3">
        <v>53.7</v>
      </c>
      <c r="R86" s="35">
        <v>11.4</v>
      </c>
      <c r="S86" s="33">
        <v>11.4</v>
      </c>
      <c r="T86" s="33"/>
      <c r="U86" s="30"/>
      <c r="V86" s="28"/>
      <c r="W86" s="28"/>
      <c r="X86" s="28"/>
      <c r="Y86" s="81"/>
    </row>
    <row r="87" spans="1:73" s="6" customFormat="1" ht="15" hidden="1" outlineLevel="2">
      <c r="A87" s="45" t="s">
        <v>75</v>
      </c>
      <c r="B87" s="33"/>
      <c r="C87" s="35"/>
      <c r="D87" s="33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3"/>
      <c r="R87" s="35"/>
      <c r="S87" s="33"/>
      <c r="T87" s="33"/>
      <c r="U87" s="30"/>
      <c r="V87" s="28"/>
      <c r="W87" s="28"/>
      <c r="X87" s="28"/>
      <c r="Y87" s="81"/>
    </row>
    <row r="88" spans="1:73" s="6" customFormat="1" ht="30" hidden="1" outlineLevel="2">
      <c r="A88" s="45" t="s">
        <v>90</v>
      </c>
      <c r="B88" s="33"/>
      <c r="C88" s="35"/>
      <c r="D88" s="33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3">
        <v>56.1</v>
      </c>
      <c r="R88" s="35">
        <v>31.8</v>
      </c>
      <c r="S88" s="33">
        <v>31.8</v>
      </c>
      <c r="T88" s="33"/>
      <c r="U88" s="30"/>
      <c r="V88" s="28"/>
      <c r="W88" s="28"/>
      <c r="X88" s="28"/>
      <c r="Y88" s="81"/>
    </row>
    <row r="89" spans="1:73" s="6" customFormat="1" ht="15.75" hidden="1" customHeight="1" outlineLevel="2">
      <c r="A89" s="45" t="s">
        <v>91</v>
      </c>
      <c r="B89" s="33">
        <v>15.1</v>
      </c>
      <c r="C89" s="35">
        <v>15.1</v>
      </c>
      <c r="D89" s="33">
        <v>15.1</v>
      </c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0"/>
      <c r="V89" s="28"/>
      <c r="W89" s="28"/>
      <c r="X89" s="28"/>
      <c r="Y89" s="81"/>
    </row>
    <row r="90" spans="1:73" s="19" customFormat="1" ht="15.75" customHeight="1" outlineLevel="1" collapsed="1">
      <c r="A90" s="45" t="s">
        <v>92</v>
      </c>
      <c r="B90" s="33">
        <v>217.1</v>
      </c>
      <c r="C90" s="35">
        <v>79.2</v>
      </c>
      <c r="D90" s="33">
        <v>79.2</v>
      </c>
      <c r="E90" s="36"/>
      <c r="F90" s="36"/>
      <c r="G90" s="36"/>
      <c r="H90" s="36">
        <f>K90+N90+Q90</f>
        <v>217.1</v>
      </c>
      <c r="I90" s="36">
        <f>L90+O90+R90</f>
        <v>79.2</v>
      </c>
      <c r="J90" s="36">
        <f>M90+P90+S90</f>
        <v>79.2</v>
      </c>
      <c r="K90" s="33">
        <v>6.3</v>
      </c>
      <c r="L90" s="35">
        <v>6.3</v>
      </c>
      <c r="M90" s="33">
        <v>6.3</v>
      </c>
      <c r="N90" s="33">
        <f t="shared" ref="N90:S90" si="9">SUM(N91:N103)</f>
        <v>83</v>
      </c>
      <c r="O90" s="33">
        <f t="shared" si="9"/>
        <v>25.7</v>
      </c>
      <c r="P90" s="33">
        <f t="shared" si="9"/>
        <v>25.7</v>
      </c>
      <c r="Q90" s="33">
        <f t="shared" si="9"/>
        <v>127.8</v>
      </c>
      <c r="R90" s="33">
        <f t="shared" si="9"/>
        <v>47.2</v>
      </c>
      <c r="S90" s="33">
        <f t="shared" si="9"/>
        <v>47.2</v>
      </c>
      <c r="T90" s="33">
        <v>112.3</v>
      </c>
      <c r="U90" s="30">
        <f>T90/H90</f>
        <v>0.51727314601566099</v>
      </c>
      <c r="V90" s="33">
        <v>3</v>
      </c>
      <c r="W90" s="33">
        <v>78.599999999999994</v>
      </c>
      <c r="X90" s="28"/>
      <c r="Y90" s="81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</row>
    <row r="91" spans="1:73" s="6" customFormat="1" ht="15" hidden="1" outlineLevel="2">
      <c r="A91" s="45" t="s">
        <v>93</v>
      </c>
      <c r="B91" s="33">
        <v>89.3</v>
      </c>
      <c r="C91" s="35">
        <v>32</v>
      </c>
      <c r="D91" s="33">
        <v>32</v>
      </c>
      <c r="E91" s="36"/>
      <c r="F91" s="36"/>
      <c r="G91" s="36"/>
      <c r="H91" s="36"/>
      <c r="I91" s="36"/>
      <c r="J91" s="36"/>
      <c r="K91" s="36"/>
      <c r="L91" s="36"/>
      <c r="M91" s="36"/>
      <c r="N91" s="36">
        <f>Q105-K90</f>
        <v>83</v>
      </c>
      <c r="O91" s="36">
        <f>R105-L90</f>
        <v>25.7</v>
      </c>
      <c r="P91" s="36">
        <f>S105-M90</f>
        <v>25.7</v>
      </c>
      <c r="Q91" s="36"/>
      <c r="R91" s="36"/>
      <c r="S91" s="36"/>
      <c r="T91" s="36"/>
      <c r="U91" s="30"/>
      <c r="V91" s="28"/>
      <c r="W91" s="28"/>
      <c r="X91" s="28"/>
      <c r="Y91" s="81"/>
    </row>
    <row r="92" spans="1:73" s="6" customFormat="1" ht="15.75" hidden="1" customHeight="1" outlineLevel="2">
      <c r="A92" s="45" t="s">
        <v>94</v>
      </c>
      <c r="B92" s="33">
        <v>25.5</v>
      </c>
      <c r="C92" s="35">
        <v>4.7</v>
      </c>
      <c r="D92" s="33">
        <v>4.7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3">
        <v>25.5</v>
      </c>
      <c r="R92" s="35">
        <v>4.7</v>
      </c>
      <c r="S92" s="33">
        <v>4.7</v>
      </c>
      <c r="T92" s="33"/>
      <c r="U92" s="30"/>
      <c r="V92" s="28"/>
      <c r="W92" s="28"/>
      <c r="X92" s="28"/>
      <c r="Y92" s="81"/>
    </row>
    <row r="93" spans="1:73" s="6" customFormat="1" ht="15.75" hidden="1" customHeight="1" outlineLevel="2">
      <c r="A93" s="45" t="s">
        <v>95</v>
      </c>
      <c r="B93" s="33">
        <v>12</v>
      </c>
      <c r="C93" s="35" t="s">
        <v>33</v>
      </c>
      <c r="D93" s="33" t="s">
        <v>33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3">
        <v>12</v>
      </c>
      <c r="R93" s="35" t="s">
        <v>33</v>
      </c>
      <c r="S93" s="33" t="s">
        <v>33</v>
      </c>
      <c r="T93" s="33"/>
      <c r="U93" s="30"/>
      <c r="V93" s="28"/>
      <c r="W93" s="28"/>
      <c r="X93" s="28"/>
      <c r="Y93" s="81"/>
    </row>
    <row r="94" spans="1:73" s="6" customFormat="1" ht="15.75" hidden="1" customHeight="1" outlineLevel="2">
      <c r="A94" s="45" t="s">
        <v>96</v>
      </c>
      <c r="B94" s="33">
        <v>6</v>
      </c>
      <c r="C94" s="35" t="s">
        <v>33</v>
      </c>
      <c r="D94" s="33" t="s">
        <v>33</v>
      </c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3">
        <v>6</v>
      </c>
      <c r="R94" s="35" t="s">
        <v>33</v>
      </c>
      <c r="S94" s="33" t="s">
        <v>33</v>
      </c>
      <c r="T94" s="33"/>
      <c r="U94" s="30"/>
      <c r="V94" s="28"/>
      <c r="W94" s="28"/>
      <c r="X94" s="28"/>
      <c r="Y94" s="81"/>
    </row>
    <row r="95" spans="1:73" s="6" customFormat="1" ht="15.75" hidden="1" customHeight="1" outlineLevel="2">
      <c r="A95" s="45" t="s">
        <v>97</v>
      </c>
      <c r="B95" s="33">
        <v>5.5</v>
      </c>
      <c r="C95" s="35">
        <v>5.5</v>
      </c>
      <c r="D95" s="33">
        <v>5.5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3">
        <v>5.5</v>
      </c>
      <c r="R95" s="35">
        <v>5.5</v>
      </c>
      <c r="S95" s="33">
        <v>5.5</v>
      </c>
      <c r="T95" s="33"/>
      <c r="U95" s="30"/>
      <c r="V95" s="28"/>
      <c r="W95" s="28"/>
      <c r="X95" s="28"/>
      <c r="Y95" s="81"/>
    </row>
    <row r="96" spans="1:73" s="6" customFormat="1" ht="15.75" hidden="1" customHeight="1" outlineLevel="2">
      <c r="A96" s="45" t="s">
        <v>98</v>
      </c>
      <c r="B96" s="33">
        <v>18.5</v>
      </c>
      <c r="C96" s="33">
        <v>18.5</v>
      </c>
      <c r="D96" s="33">
        <v>18.5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3">
        <v>18.5</v>
      </c>
      <c r="R96" s="33">
        <v>18.5</v>
      </c>
      <c r="S96" s="33">
        <v>18.5</v>
      </c>
      <c r="T96" s="33"/>
      <c r="U96" s="30"/>
      <c r="V96" s="28"/>
      <c r="W96" s="28"/>
      <c r="X96" s="28"/>
      <c r="Y96" s="81"/>
    </row>
    <row r="97" spans="1:73" s="6" customFormat="1" ht="15.75" hidden="1" customHeight="1" outlineLevel="2">
      <c r="A97" s="45" t="s">
        <v>99</v>
      </c>
      <c r="B97" s="33">
        <v>6</v>
      </c>
      <c r="C97" s="35">
        <v>6</v>
      </c>
      <c r="D97" s="33">
        <v>6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3">
        <v>6</v>
      </c>
      <c r="R97" s="35">
        <v>6</v>
      </c>
      <c r="S97" s="33">
        <v>6</v>
      </c>
      <c r="T97" s="33"/>
      <c r="U97" s="30"/>
      <c r="V97" s="28"/>
      <c r="W97" s="28"/>
      <c r="X97" s="28"/>
      <c r="Y97" s="81"/>
    </row>
    <row r="98" spans="1:73" s="6" customFormat="1" ht="15.75" hidden="1" customHeight="1" outlineLevel="2">
      <c r="A98" s="45" t="s">
        <v>72</v>
      </c>
      <c r="B98" s="33">
        <v>10.6</v>
      </c>
      <c r="C98" s="35">
        <v>1.5</v>
      </c>
      <c r="D98" s="33">
        <v>1.5</v>
      </c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3">
        <v>10.6</v>
      </c>
      <c r="R98" s="35">
        <v>1.5</v>
      </c>
      <c r="S98" s="33">
        <v>1.5</v>
      </c>
      <c r="T98" s="33"/>
      <c r="U98" s="30"/>
      <c r="V98" s="28"/>
      <c r="W98" s="28"/>
      <c r="X98" s="28"/>
      <c r="Y98" s="81"/>
    </row>
    <row r="99" spans="1:73" s="6" customFormat="1" ht="15.75" hidden="1" customHeight="1" outlineLevel="2">
      <c r="A99" s="45" t="s">
        <v>100</v>
      </c>
      <c r="B99" s="33">
        <v>21</v>
      </c>
      <c r="C99" s="35">
        <v>1</v>
      </c>
      <c r="D99" s="33">
        <v>1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3">
        <v>21</v>
      </c>
      <c r="R99" s="35">
        <v>1</v>
      </c>
      <c r="S99" s="33">
        <v>1</v>
      </c>
      <c r="T99" s="33"/>
      <c r="U99" s="30"/>
      <c r="V99" s="28"/>
      <c r="W99" s="28"/>
      <c r="X99" s="28"/>
      <c r="Y99" s="81"/>
    </row>
    <row r="100" spans="1:73" s="6" customFormat="1" ht="15.75" hidden="1" customHeight="1" outlineLevel="2">
      <c r="A100" s="45" t="s">
        <v>101</v>
      </c>
      <c r="B100" s="33">
        <v>4.7</v>
      </c>
      <c r="C100" s="35">
        <v>4.7</v>
      </c>
      <c r="D100" s="33">
        <v>4.7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3">
        <v>4.7</v>
      </c>
      <c r="R100" s="35">
        <v>4.7</v>
      </c>
      <c r="S100" s="33">
        <v>4.7</v>
      </c>
      <c r="T100" s="33"/>
      <c r="U100" s="30"/>
      <c r="V100" s="28"/>
      <c r="W100" s="28"/>
      <c r="X100" s="28"/>
      <c r="Y100" s="81"/>
    </row>
    <row r="101" spans="1:73" s="6" customFormat="1" ht="15.75" hidden="1" customHeight="1" outlineLevel="2">
      <c r="A101" s="45" t="s">
        <v>102</v>
      </c>
      <c r="B101" s="33">
        <v>15.3</v>
      </c>
      <c r="C101" s="35">
        <v>3.3</v>
      </c>
      <c r="D101" s="33">
        <v>3.3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3">
        <v>15.3</v>
      </c>
      <c r="R101" s="35">
        <v>3.3</v>
      </c>
      <c r="S101" s="33">
        <v>3.3</v>
      </c>
      <c r="T101" s="33"/>
      <c r="U101" s="30"/>
      <c r="V101" s="28"/>
      <c r="W101" s="28"/>
      <c r="X101" s="28"/>
      <c r="Y101" s="81"/>
    </row>
    <row r="102" spans="1:73" s="6" customFormat="1" ht="15.75" hidden="1" customHeight="1" outlineLevel="2">
      <c r="A102" s="45" t="s">
        <v>103</v>
      </c>
      <c r="B102" s="33">
        <v>0.7</v>
      </c>
      <c r="C102" s="35" t="s">
        <v>33</v>
      </c>
      <c r="D102" s="33" t="s">
        <v>33</v>
      </c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3">
        <v>0.7</v>
      </c>
      <c r="R102" s="35" t="s">
        <v>33</v>
      </c>
      <c r="S102" s="33" t="s">
        <v>33</v>
      </c>
      <c r="T102" s="33"/>
      <c r="U102" s="30"/>
      <c r="V102" s="28"/>
      <c r="W102" s="28"/>
      <c r="X102" s="28"/>
      <c r="Y102" s="81"/>
    </row>
    <row r="103" spans="1:73" s="6" customFormat="1" ht="15.75" hidden="1" customHeight="1" outlineLevel="2">
      <c r="A103" s="45" t="s">
        <v>104</v>
      </c>
      <c r="B103" s="33">
        <v>2</v>
      </c>
      <c r="C103" s="35">
        <v>2</v>
      </c>
      <c r="D103" s="33">
        <v>2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3">
        <v>2</v>
      </c>
      <c r="R103" s="35">
        <v>2</v>
      </c>
      <c r="S103" s="33">
        <v>2</v>
      </c>
      <c r="T103" s="33"/>
      <c r="U103" s="30"/>
      <c r="V103" s="28"/>
      <c r="W103" s="28"/>
      <c r="X103" s="28"/>
      <c r="Y103" s="81"/>
    </row>
    <row r="104" spans="1:73" s="6" customFormat="1" ht="15" hidden="1" outlineLevel="2">
      <c r="A104" s="45" t="s">
        <v>105</v>
      </c>
      <c r="B104" s="33"/>
      <c r="C104" s="35"/>
      <c r="D104" s="33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3"/>
      <c r="R104" s="35"/>
      <c r="S104" s="33"/>
      <c r="T104" s="33"/>
      <c r="U104" s="30"/>
      <c r="V104" s="28"/>
      <c r="W104" s="28"/>
      <c r="X104" s="28"/>
      <c r="Y104" s="81"/>
    </row>
    <row r="105" spans="1:73" s="6" customFormat="1" ht="15.75" hidden="1" customHeight="1" outlineLevel="2">
      <c r="A105" s="45" t="s">
        <v>106</v>
      </c>
      <c r="B105" s="33">
        <v>6.3</v>
      </c>
      <c r="C105" s="35">
        <v>6.3</v>
      </c>
      <c r="D105" s="33">
        <v>6.3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3">
        <v>89.3</v>
      </c>
      <c r="R105" s="35">
        <v>32</v>
      </c>
      <c r="S105" s="33">
        <v>32</v>
      </c>
      <c r="T105" s="33"/>
      <c r="U105" s="30"/>
      <c r="V105" s="28"/>
      <c r="W105" s="28"/>
      <c r="X105" s="28"/>
      <c r="Y105" s="81"/>
    </row>
    <row r="106" spans="1:73" s="19" customFormat="1" ht="15.75" customHeight="1" outlineLevel="1" collapsed="1">
      <c r="A106" s="45" t="s">
        <v>107</v>
      </c>
      <c r="B106" s="33">
        <v>603.9</v>
      </c>
      <c r="C106" s="35">
        <v>182.9</v>
      </c>
      <c r="D106" s="33">
        <v>151.6</v>
      </c>
      <c r="E106" s="36"/>
      <c r="F106" s="36"/>
      <c r="G106" s="36"/>
      <c r="H106" s="36">
        <f>K106+N106+Q106</f>
        <v>603.9</v>
      </c>
      <c r="I106" s="36">
        <f>L106+O106+R106</f>
        <v>182.9</v>
      </c>
      <c r="J106" s="36">
        <f>M106+P106+S106</f>
        <v>151.59999999999997</v>
      </c>
      <c r="K106" s="36"/>
      <c r="L106" s="36"/>
      <c r="M106" s="36"/>
      <c r="N106" s="33">
        <f t="shared" ref="N106:S106" si="10">SUM(N107:N123)</f>
        <v>120.5</v>
      </c>
      <c r="O106" s="33">
        <f t="shared" si="10"/>
        <v>75.8</v>
      </c>
      <c r="P106" s="33">
        <f t="shared" si="10"/>
        <v>72.3</v>
      </c>
      <c r="Q106" s="33">
        <f t="shared" si="10"/>
        <v>483.4</v>
      </c>
      <c r="R106" s="33">
        <f t="shared" si="10"/>
        <v>107.10000000000001</v>
      </c>
      <c r="S106" s="33">
        <f t="shared" si="10"/>
        <v>79.299999999999983</v>
      </c>
      <c r="T106" s="33">
        <v>197.4</v>
      </c>
      <c r="U106" s="30">
        <f>T106/H106</f>
        <v>0.32687531048186785</v>
      </c>
      <c r="V106" s="33">
        <v>9</v>
      </c>
      <c r="W106" s="33">
        <v>370</v>
      </c>
      <c r="X106" s="28"/>
      <c r="Y106" s="81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</row>
    <row r="107" spans="1:73" s="6" customFormat="1" ht="15.75" hidden="1" customHeight="1" outlineLevel="2">
      <c r="A107" s="45" t="s">
        <v>108</v>
      </c>
      <c r="B107" s="33">
        <v>120.5</v>
      </c>
      <c r="C107" s="35">
        <v>75.8</v>
      </c>
      <c r="D107" s="33">
        <v>72.3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3">
        <v>120.5</v>
      </c>
      <c r="O107" s="35">
        <v>75.8</v>
      </c>
      <c r="P107" s="33">
        <v>72.3</v>
      </c>
      <c r="Q107" s="36"/>
      <c r="R107" s="36"/>
      <c r="S107" s="36"/>
      <c r="T107" s="36"/>
      <c r="U107" s="30"/>
      <c r="V107" s="28"/>
      <c r="W107" s="28"/>
      <c r="X107" s="28"/>
      <c r="Y107" s="81"/>
    </row>
    <row r="108" spans="1:73" s="6" customFormat="1" ht="15.75" hidden="1" customHeight="1" outlineLevel="2">
      <c r="A108" s="45" t="s">
        <v>109</v>
      </c>
      <c r="B108" s="33">
        <v>6</v>
      </c>
      <c r="C108" s="35" t="s">
        <v>33</v>
      </c>
      <c r="D108" s="33" t="s">
        <v>33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3">
        <v>6</v>
      </c>
      <c r="R108" s="35" t="s">
        <v>33</v>
      </c>
      <c r="S108" s="33" t="s">
        <v>33</v>
      </c>
      <c r="T108" s="33"/>
      <c r="U108" s="30"/>
      <c r="V108" s="28"/>
      <c r="W108" s="28"/>
      <c r="X108" s="28"/>
      <c r="Y108" s="81"/>
    </row>
    <row r="109" spans="1:73" s="6" customFormat="1" ht="15.75" hidden="1" customHeight="1" outlineLevel="2">
      <c r="A109" s="45" t="s">
        <v>81</v>
      </c>
      <c r="B109" s="33">
        <v>26.8</v>
      </c>
      <c r="C109" s="35">
        <v>6.3</v>
      </c>
      <c r="D109" s="33">
        <v>1.3</v>
      </c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3">
        <v>26.8</v>
      </c>
      <c r="R109" s="35">
        <v>6.3</v>
      </c>
      <c r="S109" s="33">
        <v>1.3</v>
      </c>
      <c r="T109" s="33"/>
      <c r="U109" s="30"/>
      <c r="V109" s="28"/>
      <c r="W109" s="28"/>
      <c r="X109" s="28"/>
      <c r="Y109" s="81"/>
    </row>
    <row r="110" spans="1:73" s="6" customFormat="1" ht="15.75" hidden="1" customHeight="1" outlineLevel="2">
      <c r="A110" s="45" t="s">
        <v>110</v>
      </c>
      <c r="B110" s="33">
        <v>72.8</v>
      </c>
      <c r="C110" s="35">
        <v>25.5</v>
      </c>
      <c r="D110" s="33">
        <v>25.5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3">
        <v>72.8</v>
      </c>
      <c r="R110" s="35">
        <v>25.5</v>
      </c>
      <c r="S110" s="33">
        <v>25.5</v>
      </c>
      <c r="T110" s="33"/>
      <c r="U110" s="30"/>
      <c r="V110" s="28"/>
      <c r="W110" s="28"/>
      <c r="X110" s="28"/>
      <c r="Y110" s="81"/>
    </row>
    <row r="111" spans="1:73" s="6" customFormat="1" ht="15.75" hidden="1" customHeight="1" outlineLevel="2">
      <c r="A111" s="45" t="s">
        <v>111</v>
      </c>
      <c r="B111" s="33">
        <v>41</v>
      </c>
      <c r="C111" s="35">
        <v>13.1</v>
      </c>
      <c r="D111" s="33">
        <v>11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3">
        <v>41</v>
      </c>
      <c r="R111" s="35">
        <v>13.1</v>
      </c>
      <c r="S111" s="33">
        <v>11</v>
      </c>
      <c r="T111" s="33"/>
      <c r="U111" s="30"/>
      <c r="V111" s="28"/>
      <c r="W111" s="28"/>
      <c r="X111" s="28"/>
      <c r="Y111" s="81"/>
    </row>
    <row r="112" spans="1:73" s="6" customFormat="1" ht="15.75" hidden="1" customHeight="1" outlineLevel="2">
      <c r="A112" s="45" t="s">
        <v>112</v>
      </c>
      <c r="B112" s="33">
        <v>39.1</v>
      </c>
      <c r="C112" s="35">
        <v>6.7</v>
      </c>
      <c r="D112" s="33">
        <v>4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3">
        <v>39.1</v>
      </c>
      <c r="R112" s="35">
        <v>6.7</v>
      </c>
      <c r="S112" s="33">
        <v>4</v>
      </c>
      <c r="T112" s="33"/>
      <c r="U112" s="30"/>
      <c r="V112" s="28"/>
      <c r="W112" s="28"/>
      <c r="X112" s="28"/>
      <c r="Y112" s="81"/>
    </row>
    <row r="113" spans="1:73" s="6" customFormat="1" ht="15.75" hidden="1" customHeight="1" outlineLevel="2">
      <c r="A113" s="45" t="s">
        <v>113</v>
      </c>
      <c r="B113" s="33">
        <v>36</v>
      </c>
      <c r="C113" s="35">
        <v>5</v>
      </c>
      <c r="D113" s="33">
        <v>5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3">
        <v>36</v>
      </c>
      <c r="R113" s="35">
        <v>5</v>
      </c>
      <c r="S113" s="33">
        <v>5</v>
      </c>
      <c r="T113" s="33"/>
      <c r="U113" s="30"/>
      <c r="V113" s="28"/>
      <c r="W113" s="28"/>
      <c r="X113" s="28"/>
      <c r="Y113" s="81"/>
    </row>
    <row r="114" spans="1:73" s="6" customFormat="1" ht="15.75" hidden="1" customHeight="1" outlineLevel="2">
      <c r="A114" s="45" t="s">
        <v>114</v>
      </c>
      <c r="B114" s="33">
        <v>40</v>
      </c>
      <c r="C114" s="35">
        <v>4</v>
      </c>
      <c r="D114" s="33" t="s">
        <v>33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3">
        <v>40</v>
      </c>
      <c r="R114" s="35">
        <v>4</v>
      </c>
      <c r="S114" s="33" t="s">
        <v>33</v>
      </c>
      <c r="T114" s="33"/>
      <c r="U114" s="30"/>
      <c r="V114" s="28"/>
      <c r="W114" s="28"/>
      <c r="X114" s="28"/>
      <c r="Y114" s="81"/>
    </row>
    <row r="115" spans="1:73" s="6" customFormat="1" ht="15.75" hidden="1" customHeight="1" outlineLevel="2">
      <c r="A115" s="45" t="s">
        <v>115</v>
      </c>
      <c r="B115" s="33">
        <v>4</v>
      </c>
      <c r="C115" s="35" t="s">
        <v>33</v>
      </c>
      <c r="D115" s="33" t="s">
        <v>33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3">
        <v>4</v>
      </c>
      <c r="R115" s="35" t="s">
        <v>33</v>
      </c>
      <c r="S115" s="33" t="s">
        <v>33</v>
      </c>
      <c r="T115" s="33"/>
      <c r="U115" s="30"/>
      <c r="V115" s="28"/>
      <c r="W115" s="28"/>
      <c r="X115" s="28"/>
      <c r="Y115" s="81"/>
    </row>
    <row r="116" spans="1:73" s="6" customFormat="1" ht="15.75" hidden="1" customHeight="1" outlineLevel="2">
      <c r="A116" s="45" t="s">
        <v>116</v>
      </c>
      <c r="B116" s="33">
        <v>29.8</v>
      </c>
      <c r="C116" s="35">
        <v>3.9</v>
      </c>
      <c r="D116" s="33">
        <v>3.9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3">
        <v>29.8</v>
      </c>
      <c r="R116" s="35">
        <v>3.9</v>
      </c>
      <c r="S116" s="33">
        <v>3.9</v>
      </c>
      <c r="T116" s="33"/>
      <c r="U116" s="30"/>
      <c r="V116" s="28"/>
      <c r="W116" s="28"/>
      <c r="X116" s="28"/>
      <c r="Y116" s="81"/>
    </row>
    <row r="117" spans="1:73" s="6" customFormat="1" ht="15.75" hidden="1" customHeight="1" outlineLevel="2">
      <c r="A117" s="45" t="s">
        <v>117</v>
      </c>
      <c r="B117" s="33">
        <v>14.5</v>
      </c>
      <c r="C117" s="35">
        <v>6.2</v>
      </c>
      <c r="D117" s="33">
        <v>2.2999999999999998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3">
        <v>14.5</v>
      </c>
      <c r="R117" s="35">
        <v>6.2</v>
      </c>
      <c r="S117" s="33">
        <v>2.2999999999999998</v>
      </c>
      <c r="T117" s="33"/>
      <c r="U117" s="30"/>
      <c r="V117" s="28"/>
      <c r="W117" s="28"/>
      <c r="X117" s="28"/>
      <c r="Y117" s="81"/>
    </row>
    <row r="118" spans="1:73" s="6" customFormat="1" ht="15.75" hidden="1" customHeight="1" outlineLevel="2">
      <c r="A118" s="45" t="s">
        <v>118</v>
      </c>
      <c r="B118" s="33">
        <v>35.200000000000003</v>
      </c>
      <c r="C118" s="35">
        <v>15.2</v>
      </c>
      <c r="D118" s="33">
        <v>15.2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3">
        <v>35.200000000000003</v>
      </c>
      <c r="R118" s="35">
        <v>15.2</v>
      </c>
      <c r="S118" s="33">
        <v>15.2</v>
      </c>
      <c r="T118" s="33"/>
      <c r="U118" s="30"/>
      <c r="V118" s="28"/>
      <c r="W118" s="28"/>
      <c r="X118" s="28"/>
      <c r="Y118" s="81"/>
    </row>
    <row r="119" spans="1:73" s="6" customFormat="1" ht="15.75" hidden="1" customHeight="1" outlineLevel="2">
      <c r="A119" s="45" t="s">
        <v>119</v>
      </c>
      <c r="B119" s="33">
        <v>5</v>
      </c>
      <c r="C119" s="35" t="s">
        <v>33</v>
      </c>
      <c r="D119" s="33" t="s">
        <v>33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3">
        <v>5</v>
      </c>
      <c r="R119" s="35" t="s">
        <v>33</v>
      </c>
      <c r="S119" s="33" t="s">
        <v>33</v>
      </c>
      <c r="T119" s="33"/>
      <c r="U119" s="30"/>
      <c r="V119" s="28"/>
      <c r="W119" s="28"/>
      <c r="X119" s="28"/>
      <c r="Y119" s="81"/>
    </row>
    <row r="120" spans="1:73" s="6" customFormat="1" ht="15.75" hidden="1" customHeight="1" outlineLevel="2">
      <c r="A120" s="45" t="s">
        <v>120</v>
      </c>
      <c r="B120" s="33">
        <v>33.200000000000003</v>
      </c>
      <c r="C120" s="35">
        <v>13</v>
      </c>
      <c r="D120" s="33">
        <v>5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3">
        <v>33.200000000000003</v>
      </c>
      <c r="R120" s="35">
        <v>13</v>
      </c>
      <c r="S120" s="33">
        <v>5</v>
      </c>
      <c r="T120" s="33"/>
      <c r="U120" s="30"/>
      <c r="V120" s="28"/>
      <c r="W120" s="28"/>
      <c r="X120" s="28"/>
      <c r="Y120" s="81"/>
    </row>
    <row r="121" spans="1:73" s="6" customFormat="1" ht="15.75" hidden="1" customHeight="1" outlineLevel="2">
      <c r="A121" s="45" t="s">
        <v>121</v>
      </c>
      <c r="B121" s="33">
        <v>22</v>
      </c>
      <c r="C121" s="35">
        <v>6.9</v>
      </c>
      <c r="D121" s="33">
        <v>4.8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3">
        <v>22</v>
      </c>
      <c r="R121" s="35">
        <v>6.9</v>
      </c>
      <c r="S121" s="33">
        <v>4.8</v>
      </c>
      <c r="T121" s="33"/>
      <c r="U121" s="30"/>
      <c r="V121" s="28"/>
      <c r="W121" s="28"/>
      <c r="X121" s="28"/>
      <c r="Y121" s="81"/>
    </row>
    <row r="122" spans="1:73" s="6" customFormat="1" ht="15.75" hidden="1" customHeight="1" outlineLevel="2">
      <c r="A122" s="45" t="s">
        <v>122</v>
      </c>
      <c r="B122" s="33">
        <v>52</v>
      </c>
      <c r="C122" s="35">
        <v>0.3</v>
      </c>
      <c r="D122" s="33">
        <v>0.3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3">
        <v>52</v>
      </c>
      <c r="R122" s="35">
        <v>0.3</v>
      </c>
      <c r="S122" s="33">
        <v>0.3</v>
      </c>
      <c r="T122" s="33"/>
      <c r="U122" s="30"/>
      <c r="V122" s="28"/>
      <c r="W122" s="28"/>
      <c r="X122" s="28"/>
      <c r="Y122" s="81"/>
    </row>
    <row r="123" spans="1:73" s="6" customFormat="1" ht="15.75" hidden="1" customHeight="1" outlineLevel="2">
      <c r="A123" s="45" t="s">
        <v>123</v>
      </c>
      <c r="B123" s="33">
        <v>26</v>
      </c>
      <c r="C123" s="35">
        <v>1</v>
      </c>
      <c r="D123" s="33">
        <v>1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3">
        <v>26</v>
      </c>
      <c r="R123" s="35">
        <v>1</v>
      </c>
      <c r="S123" s="33">
        <v>1</v>
      </c>
      <c r="T123" s="33"/>
      <c r="U123" s="30"/>
      <c r="V123" s="28"/>
      <c r="W123" s="28"/>
      <c r="X123" s="28"/>
      <c r="Y123" s="81"/>
    </row>
    <row r="124" spans="1:73" s="19" customFormat="1" ht="15.75" customHeight="1" outlineLevel="1" collapsed="1">
      <c r="A124" s="45" t="s">
        <v>124</v>
      </c>
      <c r="B124" s="33">
        <v>519.5</v>
      </c>
      <c r="C124" s="35">
        <v>296</v>
      </c>
      <c r="D124" s="33">
        <v>148.1</v>
      </c>
      <c r="E124" s="36"/>
      <c r="F124" s="36"/>
      <c r="G124" s="36"/>
      <c r="H124" s="36">
        <f>K124+N124+Q124</f>
        <v>519.5</v>
      </c>
      <c r="I124" s="36">
        <f>L124+O124+R124</f>
        <v>296</v>
      </c>
      <c r="J124" s="36">
        <f>M124+P124+S124</f>
        <v>148.1</v>
      </c>
      <c r="K124" s="33">
        <v>43.3</v>
      </c>
      <c r="L124" s="35">
        <v>43.3</v>
      </c>
      <c r="M124" s="33"/>
      <c r="N124" s="33">
        <f t="shared" ref="N124:S124" si="11">SUM(N125:N139)</f>
        <v>188.1</v>
      </c>
      <c r="O124" s="33">
        <f t="shared" si="11"/>
        <v>107.10000000000001</v>
      </c>
      <c r="P124" s="33">
        <f t="shared" si="11"/>
        <v>34.799999999999997</v>
      </c>
      <c r="Q124" s="33">
        <f t="shared" si="11"/>
        <v>288.09999999999997</v>
      </c>
      <c r="R124" s="33">
        <f t="shared" si="11"/>
        <v>145.6</v>
      </c>
      <c r="S124" s="33">
        <f t="shared" si="11"/>
        <v>113.3</v>
      </c>
      <c r="T124" s="33">
        <v>12.3</v>
      </c>
      <c r="U124" s="30">
        <f>T124/H124</f>
        <v>2.3676612127045239E-2</v>
      </c>
      <c r="V124" s="33">
        <v>17</v>
      </c>
      <c r="W124" s="33">
        <v>323.5</v>
      </c>
      <c r="X124" s="33">
        <v>65</v>
      </c>
      <c r="Y124" s="80">
        <v>428</v>
      </c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</row>
    <row r="125" spans="1:73" s="6" customFormat="1" ht="15" hidden="1" outlineLevel="2">
      <c r="A125" s="45" t="s">
        <v>125</v>
      </c>
      <c r="B125" s="33">
        <v>96.2</v>
      </c>
      <c r="C125" s="35">
        <v>83.8</v>
      </c>
      <c r="D125" s="33">
        <v>9.4</v>
      </c>
      <c r="E125" s="36"/>
      <c r="F125" s="36"/>
      <c r="G125" s="36"/>
      <c r="H125" s="36"/>
      <c r="I125" s="36"/>
      <c r="J125" s="36"/>
      <c r="K125" s="36"/>
      <c r="L125" s="36"/>
      <c r="M125" s="36"/>
      <c r="N125" s="36">
        <f>Q141-K124</f>
        <v>52.900000000000006</v>
      </c>
      <c r="O125" s="36">
        <f>R141-L124</f>
        <v>40.5</v>
      </c>
      <c r="P125" s="36">
        <f>S141-M124</f>
        <v>9.4</v>
      </c>
      <c r="Q125" s="36"/>
      <c r="R125" s="36"/>
      <c r="S125" s="36"/>
      <c r="T125" s="36"/>
      <c r="U125" s="30"/>
      <c r="V125" s="28"/>
      <c r="W125" s="28"/>
      <c r="X125" s="28"/>
      <c r="Y125" s="81"/>
    </row>
    <row r="126" spans="1:73" s="6" customFormat="1" ht="15.75" hidden="1" customHeight="1" outlineLevel="2">
      <c r="A126" s="45" t="s">
        <v>126</v>
      </c>
      <c r="B126" s="33">
        <v>70.599999999999994</v>
      </c>
      <c r="C126" s="35">
        <v>25.4</v>
      </c>
      <c r="D126" s="33">
        <v>25.4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33">
        <v>70.599999999999994</v>
      </c>
      <c r="O126" s="35">
        <v>25.4</v>
      </c>
      <c r="P126" s="33">
        <v>25.4</v>
      </c>
      <c r="Q126" s="36"/>
      <c r="R126" s="36"/>
      <c r="S126" s="36"/>
      <c r="T126" s="36"/>
      <c r="U126" s="30"/>
      <c r="V126" s="28"/>
      <c r="W126" s="28"/>
      <c r="X126" s="28"/>
      <c r="Y126" s="81"/>
    </row>
    <row r="127" spans="1:73" s="6" customFormat="1" ht="15.75" hidden="1" customHeight="1" outlineLevel="2">
      <c r="A127" s="45" t="s">
        <v>127</v>
      </c>
      <c r="B127" s="33">
        <v>31.2</v>
      </c>
      <c r="C127" s="35">
        <v>31.2</v>
      </c>
      <c r="D127" s="33" t="s">
        <v>33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3">
        <v>31.2</v>
      </c>
      <c r="O127" s="35">
        <v>31.2</v>
      </c>
      <c r="P127" s="33" t="s">
        <v>33</v>
      </c>
      <c r="Q127" s="36"/>
      <c r="R127" s="36"/>
      <c r="S127" s="36"/>
      <c r="T127" s="36"/>
      <c r="U127" s="30"/>
      <c r="V127" s="28"/>
      <c r="W127" s="28"/>
      <c r="X127" s="28"/>
      <c r="Y127" s="81"/>
    </row>
    <row r="128" spans="1:73" s="6" customFormat="1" ht="15.75" hidden="1" customHeight="1" outlineLevel="2">
      <c r="A128" s="45" t="s">
        <v>128</v>
      </c>
      <c r="B128" s="33">
        <v>33.4</v>
      </c>
      <c r="C128" s="35">
        <v>10</v>
      </c>
      <c r="D128" s="33" t="s">
        <v>33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33">
        <v>33.4</v>
      </c>
      <c r="O128" s="35">
        <v>10</v>
      </c>
      <c r="P128" s="33" t="s">
        <v>33</v>
      </c>
      <c r="Q128" s="36"/>
      <c r="R128" s="36"/>
      <c r="S128" s="36"/>
      <c r="T128" s="36"/>
      <c r="U128" s="30"/>
      <c r="V128" s="28"/>
      <c r="W128" s="28"/>
      <c r="X128" s="28"/>
      <c r="Y128" s="81"/>
    </row>
    <row r="129" spans="1:73" s="6" customFormat="1" ht="15.75" hidden="1" customHeight="1" outlineLevel="2">
      <c r="A129" s="45" t="s">
        <v>44</v>
      </c>
      <c r="B129" s="33">
        <v>43.3</v>
      </c>
      <c r="C129" s="35">
        <v>37.299999999999997</v>
      </c>
      <c r="D129" s="33">
        <v>12.4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3">
        <v>43.3</v>
      </c>
      <c r="R129" s="35">
        <v>37.299999999999997</v>
      </c>
      <c r="S129" s="33">
        <v>12.4</v>
      </c>
      <c r="T129" s="33"/>
      <c r="U129" s="30"/>
      <c r="V129" s="28"/>
      <c r="W129" s="28"/>
      <c r="X129" s="28"/>
      <c r="Y129" s="81"/>
    </row>
    <row r="130" spans="1:73" s="6" customFormat="1" ht="15.75" hidden="1" customHeight="1" outlineLevel="2">
      <c r="A130" s="45" t="s">
        <v>129</v>
      </c>
      <c r="B130" s="33">
        <v>13</v>
      </c>
      <c r="C130" s="35">
        <v>3</v>
      </c>
      <c r="D130" s="33">
        <v>3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3">
        <v>13</v>
      </c>
      <c r="R130" s="35">
        <v>3</v>
      </c>
      <c r="S130" s="33">
        <v>3</v>
      </c>
      <c r="T130" s="33"/>
      <c r="U130" s="30"/>
      <c r="V130" s="28"/>
      <c r="W130" s="28"/>
      <c r="X130" s="28"/>
      <c r="Y130" s="81"/>
    </row>
    <row r="131" spans="1:73" s="6" customFormat="1" ht="15.75" hidden="1" customHeight="1" outlineLevel="2">
      <c r="A131" s="45" t="s">
        <v>130</v>
      </c>
      <c r="B131" s="33">
        <v>13.6</v>
      </c>
      <c r="C131" s="35">
        <v>1.6</v>
      </c>
      <c r="D131" s="33">
        <v>1.6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3">
        <v>13.6</v>
      </c>
      <c r="R131" s="35">
        <v>1.6</v>
      </c>
      <c r="S131" s="33">
        <v>1.6</v>
      </c>
      <c r="T131" s="33"/>
      <c r="U131" s="30"/>
      <c r="V131" s="28"/>
      <c r="W131" s="28"/>
      <c r="X131" s="28"/>
      <c r="Y131" s="81"/>
    </row>
    <row r="132" spans="1:73" s="6" customFormat="1" ht="15.75" hidden="1" customHeight="1" outlineLevel="2">
      <c r="A132" s="45" t="s">
        <v>131</v>
      </c>
      <c r="B132" s="33">
        <v>32.5</v>
      </c>
      <c r="C132" s="35">
        <v>8.5</v>
      </c>
      <c r="D132" s="33">
        <v>8.5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3">
        <v>32.5</v>
      </c>
      <c r="R132" s="35">
        <v>8.5</v>
      </c>
      <c r="S132" s="33">
        <v>8.5</v>
      </c>
      <c r="T132" s="33"/>
      <c r="U132" s="30"/>
      <c r="V132" s="28"/>
      <c r="W132" s="28"/>
      <c r="X132" s="28"/>
      <c r="Y132" s="81"/>
    </row>
    <row r="133" spans="1:73" s="6" customFormat="1" ht="15.75" hidden="1" customHeight="1" outlineLevel="2">
      <c r="A133" s="45" t="s">
        <v>132</v>
      </c>
      <c r="B133" s="33">
        <v>77.2</v>
      </c>
      <c r="C133" s="35">
        <v>77.2</v>
      </c>
      <c r="D133" s="33">
        <v>77.2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3">
        <v>77.2</v>
      </c>
      <c r="R133" s="35">
        <v>77.2</v>
      </c>
      <c r="S133" s="33">
        <v>77.2</v>
      </c>
      <c r="T133" s="33"/>
      <c r="U133" s="30"/>
      <c r="V133" s="28"/>
      <c r="W133" s="28"/>
      <c r="X133" s="28"/>
      <c r="Y133" s="81"/>
    </row>
    <row r="134" spans="1:73" s="6" customFormat="1" ht="15.75" hidden="1" customHeight="1" outlineLevel="2">
      <c r="A134" s="45" t="s">
        <v>128</v>
      </c>
      <c r="B134" s="33">
        <v>37.6</v>
      </c>
      <c r="C134" s="35">
        <v>4.7</v>
      </c>
      <c r="D134" s="33" t="s">
        <v>33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3">
        <v>37.6</v>
      </c>
      <c r="R134" s="35">
        <v>4.7</v>
      </c>
      <c r="S134" s="33" t="s">
        <v>33</v>
      </c>
      <c r="T134" s="33"/>
      <c r="U134" s="30"/>
      <c r="V134" s="28"/>
      <c r="W134" s="28"/>
      <c r="X134" s="28"/>
      <c r="Y134" s="81"/>
    </row>
    <row r="135" spans="1:73" s="6" customFormat="1" ht="15.75" hidden="1" customHeight="1" outlineLevel="2">
      <c r="A135" s="45" t="s">
        <v>133</v>
      </c>
      <c r="B135" s="33">
        <v>4.2</v>
      </c>
      <c r="C135" s="35" t="s">
        <v>33</v>
      </c>
      <c r="D135" s="33" t="s">
        <v>33</v>
      </c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3">
        <v>4.2</v>
      </c>
      <c r="R135" s="35" t="s">
        <v>33</v>
      </c>
      <c r="S135" s="33" t="s">
        <v>33</v>
      </c>
      <c r="T135" s="33"/>
      <c r="U135" s="30"/>
      <c r="V135" s="28"/>
      <c r="W135" s="28"/>
      <c r="X135" s="28"/>
      <c r="Y135" s="81"/>
    </row>
    <row r="136" spans="1:73" s="6" customFormat="1" ht="15.75" hidden="1" customHeight="1" outlineLevel="2">
      <c r="A136" s="45" t="s">
        <v>134</v>
      </c>
      <c r="B136" s="33">
        <v>11</v>
      </c>
      <c r="C136" s="35">
        <v>5</v>
      </c>
      <c r="D136" s="33">
        <v>4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3">
        <v>11</v>
      </c>
      <c r="R136" s="35">
        <v>5</v>
      </c>
      <c r="S136" s="33">
        <v>4</v>
      </c>
      <c r="T136" s="33"/>
      <c r="U136" s="30"/>
      <c r="V136" s="28"/>
      <c r="W136" s="28"/>
      <c r="X136" s="28"/>
      <c r="Y136" s="81"/>
    </row>
    <row r="137" spans="1:73" s="6" customFormat="1" ht="15.75" hidden="1" customHeight="1" outlineLevel="2">
      <c r="A137" s="45" t="s">
        <v>135</v>
      </c>
      <c r="B137" s="33">
        <v>29</v>
      </c>
      <c r="C137" s="35">
        <v>4</v>
      </c>
      <c r="D137" s="33">
        <v>4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3">
        <v>29</v>
      </c>
      <c r="R137" s="35">
        <v>4</v>
      </c>
      <c r="S137" s="33">
        <v>4</v>
      </c>
      <c r="T137" s="33"/>
      <c r="U137" s="30"/>
      <c r="V137" s="28"/>
      <c r="W137" s="28"/>
      <c r="X137" s="28"/>
      <c r="Y137" s="81"/>
    </row>
    <row r="138" spans="1:73" s="6" customFormat="1" ht="15.75" hidden="1" customHeight="1" outlineLevel="2">
      <c r="A138" s="45" t="s">
        <v>136</v>
      </c>
      <c r="B138" s="33">
        <v>11.7</v>
      </c>
      <c r="C138" s="35">
        <v>2.2999999999999998</v>
      </c>
      <c r="D138" s="33">
        <v>0.6</v>
      </c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3">
        <v>11.7</v>
      </c>
      <c r="R138" s="35">
        <v>2.2999999999999998</v>
      </c>
      <c r="S138" s="33">
        <v>0.6</v>
      </c>
      <c r="T138" s="33"/>
      <c r="U138" s="30"/>
      <c r="V138" s="28"/>
      <c r="W138" s="28"/>
      <c r="X138" s="28"/>
      <c r="Y138" s="81"/>
    </row>
    <row r="139" spans="1:73" s="6" customFormat="1" ht="15.75" hidden="1" customHeight="1" outlineLevel="2">
      <c r="A139" s="45" t="s">
        <v>137</v>
      </c>
      <c r="B139" s="33">
        <v>15</v>
      </c>
      <c r="C139" s="35">
        <v>2</v>
      </c>
      <c r="D139" s="33">
        <v>2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3">
        <v>15</v>
      </c>
      <c r="R139" s="35">
        <v>2</v>
      </c>
      <c r="S139" s="33">
        <v>2</v>
      </c>
      <c r="T139" s="33"/>
      <c r="U139" s="30"/>
      <c r="V139" s="28"/>
      <c r="W139" s="28"/>
      <c r="X139" s="28"/>
      <c r="Y139" s="81"/>
    </row>
    <row r="140" spans="1:73" s="6" customFormat="1" ht="15" hidden="1" outlineLevel="2">
      <c r="A140" s="45" t="s">
        <v>75</v>
      </c>
      <c r="B140" s="33"/>
      <c r="C140" s="35"/>
      <c r="D140" s="33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3"/>
      <c r="R140" s="35"/>
      <c r="S140" s="33"/>
      <c r="T140" s="33"/>
      <c r="U140" s="30"/>
      <c r="V140" s="28"/>
      <c r="W140" s="28"/>
      <c r="X140" s="28"/>
      <c r="Y140" s="81"/>
    </row>
    <row r="141" spans="1:73" s="6" customFormat="1" ht="15.75" hidden="1" customHeight="1" outlineLevel="2">
      <c r="A141" s="45" t="s">
        <v>138</v>
      </c>
      <c r="B141" s="33">
        <v>43.3</v>
      </c>
      <c r="C141" s="35">
        <v>43.3</v>
      </c>
      <c r="D141" s="33" t="s">
        <v>33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3">
        <v>96.2</v>
      </c>
      <c r="R141" s="35">
        <v>83.8</v>
      </c>
      <c r="S141" s="33">
        <v>9.4</v>
      </c>
      <c r="T141" s="33"/>
      <c r="U141" s="30"/>
      <c r="V141" s="28"/>
      <c r="W141" s="28"/>
      <c r="X141" s="28"/>
      <c r="Y141" s="81"/>
    </row>
    <row r="142" spans="1:73" s="19" customFormat="1" ht="15.75" customHeight="1" outlineLevel="1" collapsed="1">
      <c r="A142" s="45" t="s">
        <v>139</v>
      </c>
      <c r="B142" s="33">
        <v>223.4</v>
      </c>
      <c r="C142" s="35">
        <v>139.69999999999999</v>
      </c>
      <c r="D142" s="33">
        <v>128.4</v>
      </c>
      <c r="E142" s="36"/>
      <c r="F142" s="36"/>
      <c r="G142" s="36"/>
      <c r="H142" s="36">
        <f>K142+N142+Q142</f>
        <v>223.39999999999998</v>
      </c>
      <c r="I142" s="36">
        <f>L142+O142+R142</f>
        <v>139.69999999999999</v>
      </c>
      <c r="J142" s="36">
        <f>M142+P142+S142</f>
        <v>128.40000000000003</v>
      </c>
      <c r="K142" s="36"/>
      <c r="L142" s="36"/>
      <c r="M142" s="36"/>
      <c r="N142" s="33">
        <f t="shared" ref="N142:S142" si="12">SUM(N143:N156)</f>
        <v>59.7</v>
      </c>
      <c r="O142" s="33">
        <f t="shared" si="12"/>
        <v>43.1</v>
      </c>
      <c r="P142" s="33">
        <f t="shared" si="12"/>
        <v>43.1</v>
      </c>
      <c r="Q142" s="33">
        <f t="shared" si="12"/>
        <v>163.69999999999999</v>
      </c>
      <c r="R142" s="33">
        <f t="shared" si="12"/>
        <v>96.6</v>
      </c>
      <c r="S142" s="33">
        <f t="shared" si="12"/>
        <v>85.300000000000026</v>
      </c>
      <c r="T142" s="33">
        <v>96.5</v>
      </c>
      <c r="U142" s="30">
        <f>T142/H142</f>
        <v>0.43196060877350051</v>
      </c>
      <c r="V142" s="33">
        <v>14</v>
      </c>
      <c r="W142" s="33">
        <v>483.2</v>
      </c>
      <c r="X142" s="33">
        <v>14</v>
      </c>
      <c r="Y142" s="80">
        <v>181</v>
      </c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</row>
    <row r="143" spans="1:73" s="6" customFormat="1" ht="15.75" hidden="1" customHeight="1" outlineLevel="2">
      <c r="A143" s="45" t="s">
        <v>140</v>
      </c>
      <c r="B143" s="33">
        <v>59.7</v>
      </c>
      <c r="C143" s="35">
        <v>43.1</v>
      </c>
      <c r="D143" s="33">
        <v>43.1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3">
        <v>59.7</v>
      </c>
      <c r="O143" s="35">
        <v>43.1</v>
      </c>
      <c r="P143" s="33">
        <v>43.1</v>
      </c>
      <c r="Q143" s="36"/>
      <c r="R143" s="36"/>
      <c r="S143" s="36"/>
      <c r="T143" s="36"/>
      <c r="U143" s="30"/>
      <c r="V143" s="28"/>
      <c r="W143" s="28"/>
      <c r="X143" s="28"/>
      <c r="Y143" s="81"/>
    </row>
    <row r="144" spans="1:73" s="6" customFormat="1" ht="15.75" hidden="1" customHeight="1" outlineLevel="2">
      <c r="A144" s="45" t="s">
        <v>141</v>
      </c>
      <c r="B144" s="33">
        <v>16.100000000000001</v>
      </c>
      <c r="C144" s="35">
        <v>16.100000000000001</v>
      </c>
      <c r="D144" s="33">
        <v>16.100000000000001</v>
      </c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3">
        <v>16.100000000000001</v>
      </c>
      <c r="R144" s="35">
        <v>16.100000000000001</v>
      </c>
      <c r="S144" s="33">
        <v>16.100000000000001</v>
      </c>
      <c r="T144" s="33"/>
      <c r="U144" s="30"/>
      <c r="V144" s="28"/>
      <c r="W144" s="28"/>
      <c r="X144" s="28"/>
      <c r="Y144" s="81"/>
    </row>
    <row r="145" spans="1:73" s="6" customFormat="1" ht="15.75" hidden="1" customHeight="1" outlineLevel="2">
      <c r="A145" s="45" t="s">
        <v>142</v>
      </c>
      <c r="B145" s="33">
        <v>2.4</v>
      </c>
      <c r="C145" s="35">
        <v>2.4</v>
      </c>
      <c r="D145" s="33">
        <v>1</v>
      </c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3">
        <v>2.4</v>
      </c>
      <c r="R145" s="35">
        <v>2.4</v>
      </c>
      <c r="S145" s="33">
        <v>1</v>
      </c>
      <c r="T145" s="33"/>
      <c r="U145" s="30"/>
      <c r="V145" s="28"/>
      <c r="W145" s="28"/>
      <c r="X145" s="28"/>
      <c r="Y145" s="81"/>
    </row>
    <row r="146" spans="1:73" s="6" customFormat="1" ht="15.75" hidden="1" customHeight="1" outlineLevel="2">
      <c r="A146" s="45" t="s">
        <v>44</v>
      </c>
      <c r="B146" s="33">
        <v>8.3000000000000007</v>
      </c>
      <c r="C146" s="35">
        <v>2.1</v>
      </c>
      <c r="D146" s="33">
        <v>2.1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3">
        <v>8.3000000000000007</v>
      </c>
      <c r="R146" s="35">
        <v>2.1</v>
      </c>
      <c r="S146" s="33">
        <v>2.1</v>
      </c>
      <c r="T146" s="33"/>
      <c r="U146" s="30"/>
      <c r="V146" s="28"/>
      <c r="W146" s="28"/>
      <c r="X146" s="28"/>
      <c r="Y146" s="81"/>
    </row>
    <row r="147" spans="1:73" s="6" customFormat="1" ht="15.75" hidden="1" customHeight="1" outlineLevel="2">
      <c r="A147" s="45" t="s">
        <v>143</v>
      </c>
      <c r="B147" s="33">
        <v>8.5</v>
      </c>
      <c r="C147" s="35">
        <v>2.2999999999999998</v>
      </c>
      <c r="D147" s="33">
        <v>2.2999999999999998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3">
        <v>8.5</v>
      </c>
      <c r="R147" s="35">
        <v>2.2999999999999998</v>
      </c>
      <c r="S147" s="33">
        <v>2.2999999999999998</v>
      </c>
      <c r="T147" s="33"/>
      <c r="U147" s="30"/>
      <c r="V147" s="28"/>
      <c r="W147" s="28"/>
      <c r="X147" s="28"/>
      <c r="Y147" s="81"/>
    </row>
    <row r="148" spans="1:73" s="6" customFormat="1" ht="15.75" hidden="1" customHeight="1" outlineLevel="2">
      <c r="A148" s="45" t="s">
        <v>144</v>
      </c>
      <c r="B148" s="33">
        <v>25.4</v>
      </c>
      <c r="C148" s="35">
        <v>13.4</v>
      </c>
      <c r="D148" s="33">
        <v>11.4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3">
        <v>25.4</v>
      </c>
      <c r="R148" s="35">
        <v>13.4</v>
      </c>
      <c r="S148" s="33">
        <v>11.4</v>
      </c>
      <c r="T148" s="33"/>
      <c r="U148" s="30"/>
      <c r="V148" s="28"/>
      <c r="W148" s="28"/>
      <c r="X148" s="28"/>
      <c r="Y148" s="81"/>
    </row>
    <row r="149" spans="1:73" s="6" customFormat="1" ht="15.75" hidden="1" customHeight="1" outlineLevel="2">
      <c r="A149" s="45" t="s">
        <v>145</v>
      </c>
      <c r="B149" s="33">
        <v>13.2</v>
      </c>
      <c r="C149" s="35">
        <v>13.2</v>
      </c>
      <c r="D149" s="33">
        <v>13.2</v>
      </c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3">
        <v>13.2</v>
      </c>
      <c r="R149" s="35">
        <v>13.2</v>
      </c>
      <c r="S149" s="33">
        <v>13.2</v>
      </c>
      <c r="T149" s="33"/>
      <c r="U149" s="30"/>
      <c r="V149" s="28"/>
      <c r="W149" s="28"/>
      <c r="X149" s="28"/>
      <c r="Y149" s="81"/>
    </row>
    <row r="150" spans="1:73" s="6" customFormat="1" ht="15.75" hidden="1" customHeight="1" outlineLevel="2">
      <c r="A150" s="45" t="s">
        <v>146</v>
      </c>
      <c r="B150" s="33">
        <v>8.8000000000000007</v>
      </c>
      <c r="C150" s="35">
        <v>8.8000000000000007</v>
      </c>
      <c r="D150" s="33">
        <v>8.8000000000000007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3">
        <v>8.8000000000000007</v>
      </c>
      <c r="R150" s="35">
        <v>8.8000000000000007</v>
      </c>
      <c r="S150" s="33">
        <v>8.8000000000000007</v>
      </c>
      <c r="T150" s="33"/>
      <c r="U150" s="30"/>
      <c r="V150" s="28"/>
      <c r="W150" s="28"/>
      <c r="X150" s="28"/>
      <c r="Y150" s="81"/>
    </row>
    <row r="151" spans="1:73" s="6" customFormat="1" ht="15.75" hidden="1" customHeight="1" outlineLevel="2">
      <c r="A151" s="45" t="s">
        <v>147</v>
      </c>
      <c r="B151" s="33">
        <v>11.6</v>
      </c>
      <c r="C151" s="35">
        <v>9.6</v>
      </c>
      <c r="D151" s="33">
        <v>8.4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3">
        <v>11.6</v>
      </c>
      <c r="R151" s="35">
        <v>9.6</v>
      </c>
      <c r="S151" s="33">
        <v>8.4</v>
      </c>
      <c r="T151" s="33"/>
      <c r="U151" s="30"/>
      <c r="V151" s="28"/>
      <c r="W151" s="28"/>
      <c r="X151" s="28"/>
      <c r="Y151" s="81"/>
    </row>
    <row r="152" spans="1:73" s="6" customFormat="1" ht="15.75" hidden="1" customHeight="1" outlineLevel="2">
      <c r="A152" s="45" t="s">
        <v>148</v>
      </c>
      <c r="B152" s="33">
        <v>6.3</v>
      </c>
      <c r="C152" s="35">
        <v>6.3</v>
      </c>
      <c r="D152" s="33" t="s">
        <v>33</v>
      </c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3">
        <v>6.3</v>
      </c>
      <c r="R152" s="35">
        <v>6.3</v>
      </c>
      <c r="S152" s="33" t="s">
        <v>33</v>
      </c>
      <c r="T152" s="33"/>
      <c r="U152" s="30"/>
      <c r="V152" s="28"/>
      <c r="W152" s="28"/>
      <c r="X152" s="28"/>
      <c r="Y152" s="81"/>
    </row>
    <row r="153" spans="1:73" s="6" customFormat="1" ht="15.75" hidden="1" customHeight="1" outlineLevel="2">
      <c r="A153" s="45" t="s">
        <v>149</v>
      </c>
      <c r="B153" s="33">
        <v>8.5</v>
      </c>
      <c r="C153" s="35">
        <v>3.5</v>
      </c>
      <c r="D153" s="33">
        <v>3.5</v>
      </c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3">
        <v>8.5</v>
      </c>
      <c r="R153" s="35">
        <v>3.5</v>
      </c>
      <c r="S153" s="33">
        <v>3.5</v>
      </c>
      <c r="T153" s="33"/>
      <c r="U153" s="30"/>
      <c r="V153" s="28"/>
      <c r="W153" s="28"/>
      <c r="X153" s="28"/>
      <c r="Y153" s="81"/>
    </row>
    <row r="154" spans="1:73" s="6" customFormat="1" ht="15.75" hidden="1" customHeight="1" outlineLevel="2">
      <c r="A154" s="45" t="s">
        <v>150</v>
      </c>
      <c r="B154" s="33">
        <v>18.100000000000001</v>
      </c>
      <c r="C154" s="35">
        <v>5.3</v>
      </c>
      <c r="D154" s="33">
        <v>4.9000000000000004</v>
      </c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3">
        <v>18.100000000000001</v>
      </c>
      <c r="R154" s="35">
        <v>5.3</v>
      </c>
      <c r="S154" s="33">
        <v>4.9000000000000004</v>
      </c>
      <c r="T154" s="33"/>
      <c r="U154" s="30"/>
      <c r="V154" s="28"/>
      <c r="W154" s="28"/>
      <c r="X154" s="28"/>
      <c r="Y154" s="81"/>
    </row>
    <row r="155" spans="1:73" s="6" customFormat="1" ht="15.75" hidden="1" customHeight="1" outlineLevel="2">
      <c r="A155" s="45" t="s">
        <v>151</v>
      </c>
      <c r="B155" s="33">
        <v>28.3</v>
      </c>
      <c r="C155" s="35">
        <v>9.9</v>
      </c>
      <c r="D155" s="33">
        <v>9.9</v>
      </c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3">
        <v>28.3</v>
      </c>
      <c r="R155" s="35">
        <v>9.9</v>
      </c>
      <c r="S155" s="33">
        <v>9.9</v>
      </c>
      <c r="T155" s="33"/>
      <c r="U155" s="30"/>
      <c r="V155" s="28"/>
      <c r="W155" s="28"/>
      <c r="X155" s="28"/>
      <c r="Y155" s="81"/>
    </row>
    <row r="156" spans="1:73" s="6" customFormat="1" ht="15.75" hidden="1" customHeight="1" outlineLevel="2">
      <c r="A156" s="45" t="s">
        <v>152</v>
      </c>
      <c r="B156" s="33">
        <v>8.1999999999999993</v>
      </c>
      <c r="C156" s="35">
        <v>3.7</v>
      </c>
      <c r="D156" s="33">
        <v>3.7</v>
      </c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3">
        <v>8.1999999999999993</v>
      </c>
      <c r="R156" s="35">
        <v>3.7</v>
      </c>
      <c r="S156" s="33">
        <v>3.7</v>
      </c>
      <c r="T156" s="33"/>
      <c r="U156" s="30"/>
      <c r="V156" s="28"/>
      <c r="W156" s="28"/>
      <c r="X156" s="28"/>
      <c r="Y156" s="81"/>
    </row>
    <row r="157" spans="1:73" s="19" customFormat="1" ht="15.75" customHeight="1" outlineLevel="1" collapsed="1">
      <c r="A157" s="45" t="s">
        <v>153</v>
      </c>
      <c r="B157" s="33">
        <v>281</v>
      </c>
      <c r="C157" s="35">
        <v>146.4</v>
      </c>
      <c r="D157" s="33">
        <v>142</v>
      </c>
      <c r="E157" s="36"/>
      <c r="F157" s="36"/>
      <c r="G157" s="36"/>
      <c r="H157" s="36">
        <f>K157+N157+Q157</f>
        <v>281</v>
      </c>
      <c r="I157" s="36">
        <f>L157+O157+R157</f>
        <v>146.4</v>
      </c>
      <c r="J157" s="36">
        <f>M157+P157+S157</f>
        <v>142</v>
      </c>
      <c r="K157" s="33">
        <v>9.1999999999999993</v>
      </c>
      <c r="L157" s="35">
        <v>9.1999999999999993</v>
      </c>
      <c r="M157" s="33">
        <v>9.1999999999999993</v>
      </c>
      <c r="N157" s="33">
        <f t="shared" ref="N157:S157" si="13">SUM(N158:N170)</f>
        <v>120.7</v>
      </c>
      <c r="O157" s="33">
        <f t="shared" si="13"/>
        <v>36.799999999999997</v>
      </c>
      <c r="P157" s="33">
        <f t="shared" si="13"/>
        <v>36.799999999999997</v>
      </c>
      <c r="Q157" s="33">
        <f t="shared" si="13"/>
        <v>151.1</v>
      </c>
      <c r="R157" s="33">
        <f t="shared" si="13"/>
        <v>100.4</v>
      </c>
      <c r="S157" s="33">
        <f t="shared" si="13"/>
        <v>96</v>
      </c>
      <c r="T157" s="33">
        <v>9.1999999999999993</v>
      </c>
      <c r="U157" s="30">
        <f>T157/H157</f>
        <v>3.2740213523131667E-2</v>
      </c>
      <c r="V157" s="33">
        <v>4</v>
      </c>
      <c r="W157" s="33">
        <v>187</v>
      </c>
      <c r="X157" s="33">
        <v>2</v>
      </c>
      <c r="Y157" s="80">
        <v>44.9</v>
      </c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</row>
    <row r="158" spans="1:73" s="6" customFormat="1" ht="15" hidden="1" outlineLevel="2">
      <c r="A158" s="45" t="s">
        <v>154</v>
      </c>
      <c r="B158" s="33">
        <v>129.9</v>
      </c>
      <c r="C158" s="35">
        <v>46</v>
      </c>
      <c r="D158" s="33">
        <v>46</v>
      </c>
      <c r="E158" s="36"/>
      <c r="F158" s="36"/>
      <c r="G158" s="36"/>
      <c r="H158" s="36"/>
      <c r="I158" s="36"/>
      <c r="J158" s="36"/>
      <c r="K158" s="36"/>
      <c r="L158" s="36"/>
      <c r="M158" s="36"/>
      <c r="N158" s="36">
        <f>Q173-K157</f>
        <v>120.7</v>
      </c>
      <c r="O158" s="36">
        <f>R173-L157</f>
        <v>36.799999999999997</v>
      </c>
      <c r="P158" s="36">
        <f>S173-M157</f>
        <v>36.799999999999997</v>
      </c>
      <c r="Q158" s="36"/>
      <c r="R158" s="36"/>
      <c r="S158" s="36"/>
      <c r="T158" s="36"/>
      <c r="U158" s="30"/>
      <c r="V158" s="28"/>
      <c r="W158" s="28"/>
      <c r="X158" s="28"/>
      <c r="Y158" s="81"/>
    </row>
    <row r="159" spans="1:73" s="6" customFormat="1" ht="15.75" hidden="1" customHeight="1" outlineLevel="2">
      <c r="A159" s="45" t="s">
        <v>155</v>
      </c>
      <c r="B159" s="33">
        <v>9.6</v>
      </c>
      <c r="C159" s="35">
        <v>9.6</v>
      </c>
      <c r="D159" s="33">
        <v>9.6</v>
      </c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3">
        <v>9.6</v>
      </c>
      <c r="R159" s="35">
        <v>9.6</v>
      </c>
      <c r="S159" s="33">
        <v>9.6</v>
      </c>
      <c r="T159" s="33"/>
      <c r="U159" s="30"/>
      <c r="V159" s="28"/>
      <c r="W159" s="28"/>
      <c r="X159" s="28"/>
      <c r="Y159" s="81"/>
    </row>
    <row r="160" spans="1:73" s="6" customFormat="1" ht="15.75" hidden="1" customHeight="1" outlineLevel="2">
      <c r="A160" s="45" t="s">
        <v>156</v>
      </c>
      <c r="B160" s="33">
        <v>4.4000000000000004</v>
      </c>
      <c r="C160" s="35">
        <v>4.4000000000000004</v>
      </c>
      <c r="D160" s="33" t="s">
        <v>33</v>
      </c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3">
        <v>4.4000000000000004</v>
      </c>
      <c r="R160" s="35">
        <v>4.4000000000000004</v>
      </c>
      <c r="S160" s="33" t="s">
        <v>33</v>
      </c>
      <c r="T160" s="33"/>
      <c r="U160" s="30"/>
      <c r="V160" s="28"/>
      <c r="W160" s="28"/>
      <c r="X160" s="28"/>
      <c r="Y160" s="81"/>
    </row>
    <row r="161" spans="1:73" s="6" customFormat="1" ht="15.75" hidden="1" customHeight="1" outlineLevel="2">
      <c r="A161" s="45" t="s">
        <v>157</v>
      </c>
      <c r="B161" s="33">
        <v>5.9</v>
      </c>
      <c r="C161" s="35">
        <v>5.9</v>
      </c>
      <c r="D161" s="33">
        <v>5.9</v>
      </c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3">
        <v>5.9</v>
      </c>
      <c r="R161" s="35">
        <v>5.9</v>
      </c>
      <c r="S161" s="33">
        <v>5.9</v>
      </c>
      <c r="T161" s="33"/>
      <c r="U161" s="30"/>
      <c r="V161" s="28"/>
      <c r="W161" s="28"/>
      <c r="X161" s="28"/>
      <c r="Y161" s="81"/>
    </row>
    <row r="162" spans="1:73" s="6" customFormat="1" ht="15.75" hidden="1" customHeight="1" outlineLevel="2">
      <c r="A162" s="45" t="s">
        <v>158</v>
      </c>
      <c r="B162" s="33">
        <v>7.2</v>
      </c>
      <c r="C162" s="35">
        <v>6.9</v>
      </c>
      <c r="D162" s="33">
        <v>6.9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3">
        <v>7.2</v>
      </c>
      <c r="R162" s="35">
        <v>6.9</v>
      </c>
      <c r="S162" s="33">
        <v>6.9</v>
      </c>
      <c r="T162" s="33"/>
      <c r="U162" s="30"/>
      <c r="V162" s="28"/>
      <c r="W162" s="28"/>
      <c r="X162" s="28"/>
      <c r="Y162" s="81"/>
    </row>
    <row r="163" spans="1:73" s="6" customFormat="1" ht="15.75" hidden="1" customHeight="1" outlineLevel="2">
      <c r="A163" s="45" t="s">
        <v>159</v>
      </c>
      <c r="B163" s="33">
        <v>16.3</v>
      </c>
      <c r="C163" s="35">
        <v>16.3</v>
      </c>
      <c r="D163" s="33">
        <v>16.3</v>
      </c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3">
        <v>16.3</v>
      </c>
      <c r="R163" s="35">
        <v>16.3</v>
      </c>
      <c r="S163" s="33">
        <v>16.3</v>
      </c>
      <c r="T163" s="33"/>
      <c r="U163" s="30"/>
      <c r="V163" s="28"/>
      <c r="W163" s="28"/>
      <c r="X163" s="28"/>
      <c r="Y163" s="81"/>
    </row>
    <row r="164" spans="1:73" s="6" customFormat="1" ht="15.75" hidden="1" customHeight="1" outlineLevel="2">
      <c r="A164" s="45" t="s">
        <v>141</v>
      </c>
      <c r="B164" s="33">
        <v>17.2</v>
      </c>
      <c r="C164" s="35">
        <v>3.7</v>
      </c>
      <c r="D164" s="33">
        <v>3.7</v>
      </c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3">
        <v>17.2</v>
      </c>
      <c r="R164" s="35">
        <v>3.7</v>
      </c>
      <c r="S164" s="33">
        <v>3.7</v>
      </c>
      <c r="T164" s="33"/>
      <c r="U164" s="30"/>
      <c r="V164" s="28"/>
      <c r="W164" s="28"/>
      <c r="X164" s="28"/>
      <c r="Y164" s="81"/>
    </row>
    <row r="165" spans="1:73" s="6" customFormat="1" ht="15.75" hidden="1" customHeight="1" outlineLevel="2">
      <c r="A165" s="45" t="s">
        <v>160</v>
      </c>
      <c r="B165" s="33">
        <v>28.5</v>
      </c>
      <c r="C165" s="35">
        <v>6.3</v>
      </c>
      <c r="D165" s="33">
        <v>6.3</v>
      </c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3">
        <v>28.5</v>
      </c>
      <c r="R165" s="35">
        <v>6.3</v>
      </c>
      <c r="S165" s="33">
        <v>6.3</v>
      </c>
      <c r="T165" s="33"/>
      <c r="U165" s="30"/>
      <c r="V165" s="28"/>
      <c r="W165" s="28"/>
      <c r="X165" s="28"/>
      <c r="Y165" s="81"/>
    </row>
    <row r="166" spans="1:73" s="6" customFormat="1" ht="15.75" hidden="1" customHeight="1" outlineLevel="2">
      <c r="A166" s="45" t="s">
        <v>161</v>
      </c>
      <c r="B166" s="33">
        <v>14</v>
      </c>
      <c r="C166" s="35">
        <v>11.3</v>
      </c>
      <c r="D166" s="33">
        <v>11.3</v>
      </c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3">
        <v>14</v>
      </c>
      <c r="R166" s="35">
        <v>11.3</v>
      </c>
      <c r="S166" s="33">
        <v>11.3</v>
      </c>
      <c r="T166" s="33"/>
      <c r="U166" s="30"/>
      <c r="V166" s="28"/>
      <c r="W166" s="28"/>
      <c r="X166" s="28"/>
      <c r="Y166" s="81"/>
    </row>
    <row r="167" spans="1:73" s="6" customFormat="1" ht="15.75" hidden="1" customHeight="1" outlineLevel="2">
      <c r="A167" s="45" t="s">
        <v>162</v>
      </c>
      <c r="B167" s="33">
        <v>11.5</v>
      </c>
      <c r="C167" s="35">
        <v>11.5</v>
      </c>
      <c r="D167" s="33">
        <v>11.5</v>
      </c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3">
        <v>11.5</v>
      </c>
      <c r="R167" s="35">
        <v>11.5</v>
      </c>
      <c r="S167" s="33">
        <v>11.5</v>
      </c>
      <c r="T167" s="33"/>
      <c r="U167" s="30"/>
      <c r="V167" s="28"/>
      <c r="W167" s="28"/>
      <c r="X167" s="28"/>
      <c r="Y167" s="81"/>
    </row>
    <row r="168" spans="1:73" s="6" customFormat="1" ht="15.75" hidden="1" customHeight="1" outlineLevel="2">
      <c r="A168" s="45" t="s">
        <v>163</v>
      </c>
      <c r="B168" s="33">
        <v>20.6</v>
      </c>
      <c r="C168" s="35">
        <v>20.6</v>
      </c>
      <c r="D168" s="33">
        <v>20.6</v>
      </c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3">
        <v>20.6</v>
      </c>
      <c r="R168" s="35">
        <v>20.6</v>
      </c>
      <c r="S168" s="33">
        <v>20.6</v>
      </c>
      <c r="T168" s="33"/>
      <c r="U168" s="30"/>
      <c r="V168" s="28"/>
      <c r="W168" s="28"/>
      <c r="X168" s="28"/>
      <c r="Y168" s="81"/>
    </row>
    <row r="169" spans="1:73" s="6" customFormat="1" ht="15.75" hidden="1" customHeight="1" outlineLevel="2">
      <c r="A169" s="45" t="s">
        <v>53</v>
      </c>
      <c r="B169" s="33">
        <v>15.5</v>
      </c>
      <c r="C169" s="35">
        <v>3.5</v>
      </c>
      <c r="D169" s="33">
        <v>3.5</v>
      </c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3">
        <v>15.5</v>
      </c>
      <c r="R169" s="35">
        <v>3.5</v>
      </c>
      <c r="S169" s="33">
        <v>3.5</v>
      </c>
      <c r="T169" s="33"/>
      <c r="U169" s="30"/>
      <c r="V169" s="28"/>
      <c r="W169" s="28"/>
      <c r="X169" s="28"/>
      <c r="Y169" s="81"/>
    </row>
    <row r="170" spans="1:73" s="6" customFormat="1" ht="15.75" hidden="1" customHeight="1" outlineLevel="2">
      <c r="A170" s="45" t="s">
        <v>164</v>
      </c>
      <c r="B170" s="33">
        <v>0.4</v>
      </c>
      <c r="C170" s="35">
        <v>0.4</v>
      </c>
      <c r="D170" s="33">
        <v>0.4</v>
      </c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3">
        <v>0.4</v>
      </c>
      <c r="R170" s="35">
        <v>0.4</v>
      </c>
      <c r="S170" s="33">
        <v>0.4</v>
      </c>
      <c r="T170" s="33"/>
      <c r="U170" s="30"/>
      <c r="V170" s="28"/>
      <c r="W170" s="28"/>
      <c r="X170" s="28"/>
      <c r="Y170" s="81"/>
    </row>
    <row r="171" spans="1:73" s="6" customFormat="1" ht="15" hidden="1" outlineLevel="2">
      <c r="A171" s="45" t="s">
        <v>165</v>
      </c>
      <c r="B171" s="201"/>
      <c r="C171" s="35"/>
      <c r="D171" s="35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01"/>
      <c r="R171" s="35"/>
      <c r="S171" s="35"/>
      <c r="T171" s="35"/>
      <c r="U171" s="30"/>
      <c r="V171" s="28"/>
      <c r="W171" s="28"/>
      <c r="X171" s="28"/>
      <c r="Y171" s="81"/>
    </row>
    <row r="172" spans="1:73" s="6" customFormat="1" ht="30" hidden="1" outlineLevel="2">
      <c r="A172" s="45" t="s">
        <v>166</v>
      </c>
      <c r="B172" s="201"/>
      <c r="C172" s="35"/>
      <c r="D172" s="35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01"/>
      <c r="R172" s="35"/>
      <c r="S172" s="35"/>
      <c r="T172" s="35"/>
      <c r="U172" s="30"/>
      <c r="V172" s="28"/>
      <c r="W172" s="28"/>
      <c r="X172" s="28"/>
      <c r="Y172" s="81"/>
    </row>
    <row r="173" spans="1:73" s="6" customFormat="1" ht="15.75" hidden="1" customHeight="1" outlineLevel="2">
      <c r="A173" s="45" t="s">
        <v>167</v>
      </c>
      <c r="B173" s="33">
        <v>9.1999999999999993</v>
      </c>
      <c r="C173" s="35">
        <v>9.1999999999999993</v>
      </c>
      <c r="D173" s="33">
        <v>9.1999999999999993</v>
      </c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3">
        <v>129.9</v>
      </c>
      <c r="R173" s="35">
        <v>46</v>
      </c>
      <c r="S173" s="33">
        <v>46</v>
      </c>
      <c r="T173" s="33"/>
      <c r="U173" s="30"/>
      <c r="V173" s="28"/>
      <c r="W173" s="28"/>
      <c r="X173" s="28"/>
      <c r="Y173" s="81"/>
    </row>
    <row r="174" spans="1:73" s="19" customFormat="1" ht="15" outlineLevel="1" collapsed="1">
      <c r="A174" s="45" t="s">
        <v>469</v>
      </c>
      <c r="B174" s="33">
        <v>382.3</v>
      </c>
      <c r="C174" s="35">
        <v>277.8</v>
      </c>
      <c r="D174" s="33">
        <v>137.80000000000001</v>
      </c>
      <c r="E174" s="36"/>
      <c r="F174" s="36"/>
      <c r="G174" s="36"/>
      <c r="H174" s="36">
        <f>K174+N174+Q174</f>
        <v>377.09999999999997</v>
      </c>
      <c r="I174" s="36">
        <f>L174+O174+R174</f>
        <v>272.59999999999997</v>
      </c>
      <c r="J174" s="36">
        <f>M174+P174+S174</f>
        <v>132.60000000000002</v>
      </c>
      <c r="K174" s="33">
        <v>5.2</v>
      </c>
      <c r="L174" s="35">
        <v>5.2</v>
      </c>
      <c r="M174" s="33">
        <v>5.2</v>
      </c>
      <c r="N174" s="33">
        <f t="shared" ref="N174:S174" si="14">SUM(N175:N193)</f>
        <v>64.8</v>
      </c>
      <c r="O174" s="33">
        <f t="shared" si="14"/>
        <v>64.8</v>
      </c>
      <c r="P174" s="33">
        <f t="shared" si="14"/>
        <v>21.900000000000002</v>
      </c>
      <c r="Q174" s="33">
        <f t="shared" si="14"/>
        <v>307.09999999999997</v>
      </c>
      <c r="R174" s="33">
        <f t="shared" si="14"/>
        <v>202.59999999999997</v>
      </c>
      <c r="S174" s="33">
        <f t="shared" si="14"/>
        <v>105.50000000000001</v>
      </c>
      <c r="T174" s="33">
        <v>74</v>
      </c>
      <c r="U174" s="30">
        <f>T174/H174</f>
        <v>0.19623442057809601</v>
      </c>
      <c r="V174" s="33">
        <v>17</v>
      </c>
      <c r="W174" s="33">
        <v>513.79999999999995</v>
      </c>
      <c r="X174" s="28"/>
      <c r="Y174" s="81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</row>
    <row r="175" spans="1:73" s="6" customFormat="1" ht="15.75" hidden="1" customHeight="1" outlineLevel="2">
      <c r="A175" s="45" t="s">
        <v>168</v>
      </c>
      <c r="B175" s="33">
        <v>70</v>
      </c>
      <c r="C175" s="35">
        <v>70</v>
      </c>
      <c r="D175" s="33">
        <v>27.1</v>
      </c>
      <c r="E175" s="36"/>
      <c r="F175" s="36"/>
      <c r="G175" s="36"/>
      <c r="H175" s="36"/>
      <c r="I175" s="36"/>
      <c r="J175" s="36"/>
      <c r="K175" s="36"/>
      <c r="L175" s="36"/>
      <c r="M175" s="36"/>
      <c r="N175" s="36">
        <f>Q195-K174</f>
        <v>64.8</v>
      </c>
      <c r="O175" s="36">
        <f>R195-L174</f>
        <v>64.8</v>
      </c>
      <c r="P175" s="36">
        <f>S195-M174</f>
        <v>21.900000000000002</v>
      </c>
      <c r="Q175" s="36"/>
      <c r="R175" s="36"/>
      <c r="S175" s="36"/>
      <c r="T175" s="36"/>
      <c r="U175" s="30"/>
      <c r="V175" s="28"/>
      <c r="W175" s="28"/>
      <c r="X175" s="28"/>
      <c r="Y175" s="81"/>
    </row>
    <row r="176" spans="1:73" s="6" customFormat="1" ht="15.75" hidden="1" customHeight="1" outlineLevel="2">
      <c r="A176" s="45" t="s">
        <v>169</v>
      </c>
      <c r="B176" s="33">
        <v>21</v>
      </c>
      <c r="C176" s="35">
        <v>14</v>
      </c>
      <c r="D176" s="33">
        <v>14</v>
      </c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3">
        <v>21</v>
      </c>
      <c r="R176" s="35">
        <v>14</v>
      </c>
      <c r="S176" s="33">
        <v>14</v>
      </c>
      <c r="T176" s="33"/>
      <c r="U176" s="30"/>
      <c r="V176" s="28"/>
      <c r="W176" s="28"/>
      <c r="X176" s="28"/>
      <c r="Y176" s="81"/>
    </row>
    <row r="177" spans="1:25" s="6" customFormat="1" ht="15.75" hidden="1" customHeight="1" outlineLevel="2">
      <c r="A177" s="45" t="s">
        <v>170</v>
      </c>
      <c r="B177" s="33">
        <v>17.600000000000001</v>
      </c>
      <c r="C177" s="35">
        <v>7.6</v>
      </c>
      <c r="D177" s="33">
        <v>5</v>
      </c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3">
        <v>17.600000000000001</v>
      </c>
      <c r="R177" s="35">
        <v>7.6</v>
      </c>
      <c r="S177" s="33">
        <v>5</v>
      </c>
      <c r="T177" s="33"/>
      <c r="U177" s="30"/>
      <c r="V177" s="28"/>
      <c r="W177" s="28"/>
      <c r="X177" s="28"/>
      <c r="Y177" s="81"/>
    </row>
    <row r="178" spans="1:25" s="6" customFormat="1" ht="15.75" hidden="1" customHeight="1" outlineLevel="2">
      <c r="A178" s="45" t="s">
        <v>131</v>
      </c>
      <c r="B178" s="33">
        <v>28</v>
      </c>
      <c r="C178" s="35">
        <v>27.8</v>
      </c>
      <c r="D178" s="33">
        <v>0.2</v>
      </c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3">
        <v>28</v>
      </c>
      <c r="R178" s="35">
        <v>27.8</v>
      </c>
      <c r="S178" s="33">
        <v>0.2</v>
      </c>
      <c r="T178" s="33"/>
      <c r="U178" s="30"/>
      <c r="V178" s="28"/>
      <c r="W178" s="28"/>
      <c r="X178" s="28"/>
      <c r="Y178" s="81"/>
    </row>
    <row r="179" spans="1:25" s="6" customFormat="1" ht="15.75" hidden="1" customHeight="1" outlineLevel="2">
      <c r="A179" s="45" t="s">
        <v>171</v>
      </c>
      <c r="B179" s="33">
        <v>16.899999999999999</v>
      </c>
      <c r="C179" s="35">
        <v>8.4</v>
      </c>
      <c r="D179" s="33">
        <v>3.4</v>
      </c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3">
        <v>16.899999999999999</v>
      </c>
      <c r="R179" s="35">
        <v>8.4</v>
      </c>
      <c r="S179" s="33">
        <v>3.4</v>
      </c>
      <c r="T179" s="33"/>
      <c r="U179" s="30"/>
      <c r="V179" s="28"/>
      <c r="W179" s="28"/>
      <c r="X179" s="28"/>
      <c r="Y179" s="81"/>
    </row>
    <row r="180" spans="1:25" s="6" customFormat="1" ht="15.75" hidden="1" customHeight="1" outlineLevel="2">
      <c r="A180" s="45" t="s">
        <v>172</v>
      </c>
      <c r="B180" s="33">
        <v>15.3</v>
      </c>
      <c r="C180" s="35">
        <v>15.3</v>
      </c>
      <c r="D180" s="33">
        <v>2.2999999999999998</v>
      </c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3">
        <v>15.3</v>
      </c>
      <c r="R180" s="35">
        <v>15.3</v>
      </c>
      <c r="S180" s="33">
        <v>2.2999999999999998</v>
      </c>
      <c r="T180" s="33"/>
      <c r="U180" s="30"/>
      <c r="V180" s="28"/>
      <c r="W180" s="28"/>
      <c r="X180" s="28"/>
      <c r="Y180" s="81"/>
    </row>
    <row r="181" spans="1:25" s="6" customFormat="1" ht="15.75" hidden="1" customHeight="1" outlineLevel="2">
      <c r="A181" s="45" t="s">
        <v>173</v>
      </c>
      <c r="B181" s="33">
        <v>21.7</v>
      </c>
      <c r="C181" s="35">
        <v>13</v>
      </c>
      <c r="D181" s="33">
        <v>12.8</v>
      </c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3">
        <v>21.7</v>
      </c>
      <c r="R181" s="35">
        <v>13</v>
      </c>
      <c r="S181" s="33">
        <v>12.8</v>
      </c>
      <c r="T181" s="33"/>
      <c r="U181" s="30"/>
      <c r="V181" s="28"/>
      <c r="W181" s="28"/>
      <c r="X181" s="28"/>
      <c r="Y181" s="81"/>
    </row>
    <row r="182" spans="1:25" s="6" customFormat="1" ht="15.75" hidden="1" customHeight="1" outlineLevel="2">
      <c r="A182" s="45" t="s">
        <v>174</v>
      </c>
      <c r="B182" s="33">
        <v>27.8</v>
      </c>
      <c r="C182" s="35">
        <v>9.6999999999999993</v>
      </c>
      <c r="D182" s="33" t="s">
        <v>33</v>
      </c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3">
        <v>27.8</v>
      </c>
      <c r="R182" s="35">
        <v>9.6999999999999993</v>
      </c>
      <c r="S182" s="33" t="s">
        <v>33</v>
      </c>
      <c r="T182" s="33"/>
      <c r="U182" s="30"/>
      <c r="V182" s="28"/>
      <c r="W182" s="28"/>
      <c r="X182" s="28"/>
      <c r="Y182" s="81"/>
    </row>
    <row r="183" spans="1:25" s="6" customFormat="1" ht="15.75" hidden="1" customHeight="1" outlineLevel="2">
      <c r="A183" s="45" t="s">
        <v>175</v>
      </c>
      <c r="B183" s="33">
        <v>24</v>
      </c>
      <c r="C183" s="35">
        <v>24</v>
      </c>
      <c r="D183" s="33">
        <v>10.199999999999999</v>
      </c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3">
        <v>24</v>
      </c>
      <c r="R183" s="35">
        <v>24</v>
      </c>
      <c r="S183" s="33">
        <v>10.199999999999999</v>
      </c>
      <c r="T183" s="33"/>
      <c r="U183" s="30"/>
      <c r="V183" s="28"/>
      <c r="W183" s="28"/>
      <c r="X183" s="28"/>
      <c r="Y183" s="81"/>
    </row>
    <row r="184" spans="1:25" s="6" customFormat="1" ht="15.75" hidden="1" customHeight="1" outlineLevel="2">
      <c r="A184" s="45" t="s">
        <v>135</v>
      </c>
      <c r="B184" s="33">
        <v>12.9</v>
      </c>
      <c r="C184" s="35">
        <v>12.9</v>
      </c>
      <c r="D184" s="33">
        <v>4.5</v>
      </c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3">
        <v>12.9</v>
      </c>
      <c r="R184" s="35">
        <v>12.9</v>
      </c>
      <c r="S184" s="33">
        <v>4.5</v>
      </c>
      <c r="T184" s="33"/>
      <c r="U184" s="30"/>
      <c r="V184" s="28"/>
      <c r="W184" s="28"/>
      <c r="X184" s="28"/>
      <c r="Y184" s="81"/>
    </row>
    <row r="185" spans="1:25" s="6" customFormat="1" ht="15.75" hidden="1" customHeight="1" outlineLevel="2">
      <c r="A185" s="45" t="s">
        <v>176</v>
      </c>
      <c r="B185" s="33">
        <v>8.6999999999999993</v>
      </c>
      <c r="C185" s="35">
        <v>8.6999999999999993</v>
      </c>
      <c r="D185" s="33">
        <v>2.4</v>
      </c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3">
        <v>8.6999999999999993</v>
      </c>
      <c r="R185" s="35">
        <v>8.6999999999999993</v>
      </c>
      <c r="S185" s="33">
        <v>2.4</v>
      </c>
      <c r="T185" s="33"/>
      <c r="U185" s="30"/>
      <c r="V185" s="28"/>
      <c r="W185" s="28"/>
      <c r="X185" s="28"/>
      <c r="Y185" s="81"/>
    </row>
    <row r="186" spans="1:25" s="6" customFormat="1" ht="15.75" hidden="1" customHeight="1" outlineLevel="2">
      <c r="A186" s="45" t="s">
        <v>177</v>
      </c>
      <c r="B186" s="33">
        <v>18.600000000000001</v>
      </c>
      <c r="C186" s="35">
        <v>1.2</v>
      </c>
      <c r="D186" s="33">
        <v>1.2</v>
      </c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3">
        <v>18.600000000000001</v>
      </c>
      <c r="R186" s="35">
        <v>1.2</v>
      </c>
      <c r="S186" s="33">
        <v>1.2</v>
      </c>
      <c r="T186" s="33"/>
      <c r="U186" s="30"/>
      <c r="V186" s="28"/>
      <c r="W186" s="28"/>
      <c r="X186" s="28"/>
      <c r="Y186" s="81"/>
    </row>
    <row r="187" spans="1:25" s="6" customFormat="1" ht="15.75" hidden="1" customHeight="1" outlineLevel="2">
      <c r="A187" s="45" t="s">
        <v>178</v>
      </c>
      <c r="B187" s="33">
        <v>16.2</v>
      </c>
      <c r="C187" s="35">
        <v>9.1999999999999993</v>
      </c>
      <c r="D187" s="33">
        <v>6.9</v>
      </c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3">
        <v>16.2</v>
      </c>
      <c r="R187" s="35">
        <v>9.1999999999999993</v>
      </c>
      <c r="S187" s="33">
        <v>6.9</v>
      </c>
      <c r="T187" s="33"/>
      <c r="U187" s="30"/>
      <c r="V187" s="28"/>
      <c r="W187" s="28"/>
      <c r="X187" s="28"/>
      <c r="Y187" s="81"/>
    </row>
    <row r="188" spans="1:25" s="6" customFormat="1" ht="15.75" hidden="1" customHeight="1" outlineLevel="2">
      <c r="A188" s="45" t="s">
        <v>179</v>
      </c>
      <c r="B188" s="33">
        <v>16</v>
      </c>
      <c r="C188" s="35">
        <v>11</v>
      </c>
      <c r="D188" s="33">
        <v>9.3000000000000007</v>
      </c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3">
        <v>16</v>
      </c>
      <c r="R188" s="35">
        <v>11</v>
      </c>
      <c r="S188" s="33">
        <v>9.3000000000000007</v>
      </c>
      <c r="T188" s="33"/>
      <c r="U188" s="30"/>
      <c r="V188" s="28"/>
      <c r="W188" s="28"/>
      <c r="X188" s="28"/>
      <c r="Y188" s="81"/>
    </row>
    <row r="189" spans="1:25" s="6" customFormat="1" ht="15.75" hidden="1" customHeight="1" outlineLevel="2">
      <c r="A189" s="45" t="s">
        <v>120</v>
      </c>
      <c r="B189" s="33">
        <v>18.8</v>
      </c>
      <c r="C189" s="35">
        <v>10.7</v>
      </c>
      <c r="D189" s="33">
        <v>10.7</v>
      </c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3">
        <v>18.8</v>
      </c>
      <c r="R189" s="35">
        <v>10.7</v>
      </c>
      <c r="S189" s="33">
        <v>10.7</v>
      </c>
      <c r="T189" s="33"/>
      <c r="U189" s="30"/>
      <c r="V189" s="28"/>
      <c r="W189" s="28"/>
      <c r="X189" s="28"/>
      <c r="Y189" s="81"/>
    </row>
    <row r="190" spans="1:25" s="6" customFormat="1" ht="15.75" hidden="1" customHeight="1" outlineLevel="2">
      <c r="A190" s="45" t="s">
        <v>121</v>
      </c>
      <c r="B190" s="33">
        <v>15.4</v>
      </c>
      <c r="C190" s="35">
        <v>8.6999999999999993</v>
      </c>
      <c r="D190" s="33">
        <v>6.7</v>
      </c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3">
        <v>15.4</v>
      </c>
      <c r="R190" s="35">
        <v>8.6999999999999993</v>
      </c>
      <c r="S190" s="33">
        <v>6.7</v>
      </c>
      <c r="T190" s="33"/>
      <c r="U190" s="30"/>
      <c r="V190" s="28"/>
      <c r="W190" s="28"/>
      <c r="X190" s="28"/>
      <c r="Y190" s="81"/>
    </row>
    <row r="191" spans="1:25" s="6" customFormat="1" ht="15.75" hidden="1" customHeight="1" outlineLevel="2">
      <c r="A191" s="45" t="s">
        <v>180</v>
      </c>
      <c r="B191" s="33">
        <v>8.5</v>
      </c>
      <c r="C191" s="35">
        <v>6.5</v>
      </c>
      <c r="D191" s="33">
        <v>6.5</v>
      </c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3">
        <v>8.5</v>
      </c>
      <c r="R191" s="35">
        <v>6.5</v>
      </c>
      <c r="S191" s="33">
        <v>6.5</v>
      </c>
      <c r="T191" s="33"/>
      <c r="U191" s="30"/>
      <c r="V191" s="28"/>
      <c r="W191" s="28"/>
      <c r="X191" s="28"/>
      <c r="Y191" s="81"/>
    </row>
    <row r="192" spans="1:25" s="6" customFormat="1" ht="15.75" hidden="1" customHeight="1" outlineLevel="2">
      <c r="A192" s="45" t="s">
        <v>181</v>
      </c>
      <c r="B192" s="33">
        <v>12.4</v>
      </c>
      <c r="C192" s="35">
        <v>12.4</v>
      </c>
      <c r="D192" s="33">
        <v>7.9</v>
      </c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3">
        <v>12.4</v>
      </c>
      <c r="R192" s="35">
        <v>12.4</v>
      </c>
      <c r="S192" s="33">
        <v>7.9</v>
      </c>
      <c r="T192" s="33"/>
      <c r="U192" s="30"/>
      <c r="V192" s="28"/>
      <c r="W192" s="28"/>
      <c r="X192" s="28"/>
      <c r="Y192" s="81"/>
    </row>
    <row r="193" spans="1:73" s="6" customFormat="1" ht="15.75" hidden="1" customHeight="1" outlineLevel="2">
      <c r="A193" s="45" t="s">
        <v>182</v>
      </c>
      <c r="B193" s="33">
        <v>7.3</v>
      </c>
      <c r="C193" s="35">
        <v>1.5</v>
      </c>
      <c r="D193" s="33">
        <v>1.5</v>
      </c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3">
        <v>7.3</v>
      </c>
      <c r="R193" s="35">
        <v>1.5</v>
      </c>
      <c r="S193" s="33">
        <v>1.5</v>
      </c>
      <c r="T193" s="33"/>
      <c r="U193" s="30"/>
      <c r="V193" s="28"/>
      <c r="W193" s="28"/>
      <c r="X193" s="28"/>
      <c r="Y193" s="81"/>
    </row>
    <row r="194" spans="1:73" s="6" customFormat="1" ht="15" hidden="1" outlineLevel="2">
      <c r="A194" s="45" t="s">
        <v>183</v>
      </c>
      <c r="B194" s="33"/>
      <c r="C194" s="35"/>
      <c r="D194" s="33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3"/>
      <c r="R194" s="35"/>
      <c r="S194" s="33"/>
      <c r="T194" s="33"/>
      <c r="U194" s="30"/>
      <c r="V194" s="28"/>
      <c r="W194" s="28"/>
      <c r="X194" s="28"/>
      <c r="Y194" s="81"/>
    </row>
    <row r="195" spans="1:73" s="6" customFormat="1" ht="15.75" hidden="1" customHeight="1" outlineLevel="2">
      <c r="A195" s="45" t="s">
        <v>184</v>
      </c>
      <c r="B195" s="33">
        <v>5.2</v>
      </c>
      <c r="C195" s="35">
        <v>5.2</v>
      </c>
      <c r="D195" s="33">
        <v>5.2</v>
      </c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3">
        <v>70</v>
      </c>
      <c r="R195" s="35">
        <v>70</v>
      </c>
      <c r="S195" s="33">
        <v>27.1</v>
      </c>
      <c r="T195" s="33"/>
      <c r="U195" s="30"/>
      <c r="V195" s="28"/>
      <c r="W195" s="28"/>
      <c r="X195" s="28"/>
      <c r="Y195" s="81"/>
    </row>
    <row r="196" spans="1:73" s="19" customFormat="1" ht="15.75" customHeight="1" outlineLevel="1" collapsed="1">
      <c r="A196" s="45" t="s">
        <v>185</v>
      </c>
      <c r="B196" s="33">
        <v>232</v>
      </c>
      <c r="C196" s="35">
        <v>84.6</v>
      </c>
      <c r="D196" s="33">
        <v>84.6</v>
      </c>
      <c r="E196" s="36"/>
      <c r="F196" s="36"/>
      <c r="G196" s="36"/>
      <c r="H196" s="36">
        <f>K196+N196+Q196</f>
        <v>232.00000000000003</v>
      </c>
      <c r="I196" s="36">
        <f>L196+O196+R196</f>
        <v>84.6</v>
      </c>
      <c r="J196" s="36">
        <f>M196+P196+S196</f>
        <v>84.6</v>
      </c>
      <c r="K196" s="36"/>
      <c r="L196" s="36"/>
      <c r="M196" s="36"/>
      <c r="N196" s="36"/>
      <c r="O196" s="36"/>
      <c r="P196" s="36"/>
      <c r="Q196" s="33">
        <f>SUM(Q197:Q207)</f>
        <v>232.00000000000003</v>
      </c>
      <c r="R196" s="33">
        <f>SUM(R197:R207)</f>
        <v>84.6</v>
      </c>
      <c r="S196" s="33">
        <f>SUM(S197:S207)</f>
        <v>84.6</v>
      </c>
      <c r="T196" s="33"/>
      <c r="U196" s="30"/>
      <c r="V196" s="33">
        <v>9</v>
      </c>
      <c r="W196" s="33">
        <v>249</v>
      </c>
      <c r="X196" s="33">
        <v>8</v>
      </c>
      <c r="Y196" s="80">
        <v>56</v>
      </c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</row>
    <row r="197" spans="1:73" s="6" customFormat="1" ht="15.75" hidden="1" customHeight="1" outlineLevel="2">
      <c r="A197" s="45" t="s">
        <v>44</v>
      </c>
      <c r="B197" s="33">
        <v>5</v>
      </c>
      <c r="C197" s="35">
        <v>5</v>
      </c>
      <c r="D197" s="33">
        <v>5</v>
      </c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3">
        <v>5</v>
      </c>
      <c r="R197" s="35">
        <v>5</v>
      </c>
      <c r="S197" s="33">
        <v>5</v>
      </c>
      <c r="T197" s="33"/>
      <c r="U197" s="30"/>
      <c r="V197" s="28"/>
      <c r="W197" s="28"/>
      <c r="X197" s="28"/>
      <c r="Y197" s="81"/>
    </row>
    <row r="198" spans="1:73" s="6" customFormat="1" ht="15.75" hidden="1" customHeight="1" outlineLevel="2">
      <c r="A198" s="45" t="s">
        <v>186</v>
      </c>
      <c r="B198" s="33">
        <v>39.5</v>
      </c>
      <c r="C198" s="35">
        <v>5</v>
      </c>
      <c r="D198" s="33">
        <v>5</v>
      </c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3">
        <v>39.5</v>
      </c>
      <c r="R198" s="35">
        <v>5</v>
      </c>
      <c r="S198" s="33">
        <v>5</v>
      </c>
      <c r="T198" s="33"/>
      <c r="U198" s="30"/>
      <c r="V198" s="28"/>
      <c r="W198" s="28"/>
      <c r="X198" s="28"/>
      <c r="Y198" s="81"/>
    </row>
    <row r="199" spans="1:73" s="6" customFormat="1" ht="15.75" hidden="1" customHeight="1" outlineLevel="2">
      <c r="A199" s="45" t="s">
        <v>187</v>
      </c>
      <c r="B199" s="33">
        <v>26.5</v>
      </c>
      <c r="C199" s="35">
        <v>8.5</v>
      </c>
      <c r="D199" s="33">
        <v>8.5</v>
      </c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3">
        <v>26.5</v>
      </c>
      <c r="R199" s="35">
        <v>8.5</v>
      </c>
      <c r="S199" s="33">
        <v>8.5</v>
      </c>
      <c r="T199" s="33"/>
      <c r="U199" s="30"/>
      <c r="V199" s="28"/>
      <c r="W199" s="28"/>
      <c r="X199" s="28"/>
      <c r="Y199" s="81"/>
    </row>
    <row r="200" spans="1:73" s="6" customFormat="1" ht="15.75" hidden="1" customHeight="1" outlineLevel="2">
      <c r="A200" s="45" t="s">
        <v>188</v>
      </c>
      <c r="B200" s="33">
        <v>23</v>
      </c>
      <c r="C200" s="35">
        <v>7</v>
      </c>
      <c r="D200" s="33">
        <v>7</v>
      </c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3">
        <v>23</v>
      </c>
      <c r="R200" s="35">
        <v>7</v>
      </c>
      <c r="S200" s="33">
        <v>7</v>
      </c>
      <c r="T200" s="33"/>
      <c r="U200" s="30"/>
      <c r="V200" s="28"/>
      <c r="W200" s="28"/>
      <c r="X200" s="28"/>
      <c r="Y200" s="81"/>
    </row>
    <row r="201" spans="1:73" s="6" customFormat="1" ht="15.75" hidden="1" customHeight="1" outlineLevel="2">
      <c r="A201" s="45" t="s">
        <v>154</v>
      </c>
      <c r="B201" s="33">
        <v>25</v>
      </c>
      <c r="C201" s="35">
        <v>4</v>
      </c>
      <c r="D201" s="33">
        <v>4</v>
      </c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3">
        <v>25</v>
      </c>
      <c r="R201" s="35">
        <v>4</v>
      </c>
      <c r="S201" s="33">
        <v>4</v>
      </c>
      <c r="T201" s="33"/>
      <c r="U201" s="30"/>
      <c r="V201" s="28"/>
      <c r="W201" s="28"/>
      <c r="X201" s="28"/>
      <c r="Y201" s="81"/>
    </row>
    <row r="202" spans="1:73" s="6" customFormat="1" ht="15.75" hidden="1" customHeight="1" outlineLevel="2">
      <c r="A202" s="45" t="s">
        <v>189</v>
      </c>
      <c r="B202" s="33">
        <v>6.7</v>
      </c>
      <c r="C202" s="35">
        <v>6.7</v>
      </c>
      <c r="D202" s="33">
        <v>6.7</v>
      </c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3">
        <v>6.7</v>
      </c>
      <c r="R202" s="35">
        <v>6.7</v>
      </c>
      <c r="S202" s="33">
        <v>6.7</v>
      </c>
      <c r="T202" s="33"/>
      <c r="U202" s="30"/>
      <c r="V202" s="28"/>
      <c r="W202" s="28"/>
      <c r="X202" s="28"/>
      <c r="Y202" s="81"/>
    </row>
    <row r="203" spans="1:73" s="6" customFormat="1" ht="15.75" hidden="1" customHeight="1" outlineLevel="2">
      <c r="A203" s="45" t="s">
        <v>190</v>
      </c>
      <c r="B203" s="33">
        <v>18.2</v>
      </c>
      <c r="C203" s="35">
        <v>9</v>
      </c>
      <c r="D203" s="33">
        <v>9</v>
      </c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3">
        <v>18.2</v>
      </c>
      <c r="R203" s="35">
        <v>9</v>
      </c>
      <c r="S203" s="33">
        <v>9</v>
      </c>
      <c r="T203" s="33"/>
      <c r="U203" s="30"/>
      <c r="V203" s="28"/>
      <c r="W203" s="28"/>
      <c r="X203" s="28"/>
      <c r="Y203" s="81"/>
    </row>
    <row r="204" spans="1:73" s="6" customFormat="1" ht="15.75" hidden="1" customHeight="1" outlineLevel="2">
      <c r="A204" s="45" t="s">
        <v>191</v>
      </c>
      <c r="B204" s="33">
        <v>22.5</v>
      </c>
      <c r="C204" s="35">
        <v>5</v>
      </c>
      <c r="D204" s="33">
        <v>5</v>
      </c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3">
        <v>22.5</v>
      </c>
      <c r="R204" s="35">
        <v>5</v>
      </c>
      <c r="S204" s="33">
        <v>5</v>
      </c>
      <c r="T204" s="33"/>
      <c r="U204" s="30"/>
      <c r="V204" s="28"/>
      <c r="W204" s="28"/>
      <c r="X204" s="28"/>
      <c r="Y204" s="81"/>
    </row>
    <row r="205" spans="1:73" s="6" customFormat="1" ht="15.75" hidden="1" customHeight="1" outlineLevel="2">
      <c r="A205" s="45" t="s">
        <v>192</v>
      </c>
      <c r="B205" s="33">
        <v>36.700000000000003</v>
      </c>
      <c r="C205" s="35">
        <v>23.9</v>
      </c>
      <c r="D205" s="33">
        <v>23.9</v>
      </c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3">
        <v>36.700000000000003</v>
      </c>
      <c r="R205" s="35">
        <v>23.9</v>
      </c>
      <c r="S205" s="33">
        <v>23.9</v>
      </c>
      <c r="T205" s="33"/>
      <c r="U205" s="30"/>
      <c r="V205" s="28"/>
      <c r="W205" s="28"/>
      <c r="X205" s="28"/>
      <c r="Y205" s="81"/>
    </row>
    <row r="206" spans="1:73" s="6" customFormat="1" ht="15.75" hidden="1" customHeight="1" outlineLevel="2">
      <c r="A206" s="45" t="s">
        <v>193</v>
      </c>
      <c r="B206" s="33">
        <v>18.5</v>
      </c>
      <c r="C206" s="35">
        <v>7</v>
      </c>
      <c r="D206" s="33">
        <v>7</v>
      </c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3">
        <v>18.5</v>
      </c>
      <c r="R206" s="35">
        <v>7</v>
      </c>
      <c r="S206" s="33">
        <v>7</v>
      </c>
      <c r="T206" s="33"/>
      <c r="U206" s="30"/>
      <c r="V206" s="28"/>
      <c r="W206" s="28"/>
      <c r="X206" s="28"/>
      <c r="Y206" s="81"/>
    </row>
    <row r="207" spans="1:73" s="6" customFormat="1" ht="15.75" hidden="1" customHeight="1" outlineLevel="2">
      <c r="A207" s="45" t="s">
        <v>194</v>
      </c>
      <c r="B207" s="33">
        <v>10.4</v>
      </c>
      <c r="C207" s="35">
        <v>3.5</v>
      </c>
      <c r="D207" s="33">
        <v>3.5</v>
      </c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3">
        <v>10.4</v>
      </c>
      <c r="R207" s="35">
        <v>3.5</v>
      </c>
      <c r="S207" s="33">
        <v>3.5</v>
      </c>
      <c r="T207" s="33"/>
      <c r="U207" s="30"/>
      <c r="V207" s="28"/>
      <c r="W207" s="28"/>
      <c r="X207" s="28"/>
      <c r="Y207" s="81"/>
    </row>
    <row r="208" spans="1:73" s="19" customFormat="1" ht="15.75" customHeight="1" outlineLevel="1" collapsed="1">
      <c r="A208" s="45" t="s">
        <v>195</v>
      </c>
      <c r="B208" s="33">
        <v>83.9</v>
      </c>
      <c r="C208" s="35">
        <v>83.9</v>
      </c>
      <c r="D208" s="33">
        <v>47.8</v>
      </c>
      <c r="E208" s="36"/>
      <c r="F208" s="36"/>
      <c r="G208" s="36"/>
      <c r="H208" s="36">
        <f>K208+N208+Q208</f>
        <v>83.899999999999991</v>
      </c>
      <c r="I208" s="36">
        <f>L208+O208+R208</f>
        <v>83.899999999999991</v>
      </c>
      <c r="J208" s="36">
        <f>M208+P208+S208</f>
        <v>47.8</v>
      </c>
      <c r="K208" s="33">
        <v>15.6</v>
      </c>
      <c r="L208" s="35">
        <v>15.6</v>
      </c>
      <c r="M208" s="33"/>
      <c r="N208" s="36"/>
      <c r="O208" s="36"/>
      <c r="P208" s="36"/>
      <c r="Q208" s="33">
        <f>SUM(Q209:Q215)</f>
        <v>68.3</v>
      </c>
      <c r="R208" s="33">
        <f>SUM(R209:R215)</f>
        <v>68.3</v>
      </c>
      <c r="S208" s="33">
        <f>SUM(S209:S215)</f>
        <v>47.8</v>
      </c>
      <c r="T208" s="33"/>
      <c r="U208" s="30"/>
      <c r="V208" s="33">
        <v>9</v>
      </c>
      <c r="W208" s="33">
        <v>286</v>
      </c>
      <c r="X208" s="28"/>
      <c r="Y208" s="81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</row>
    <row r="209" spans="1:73" s="6" customFormat="1" ht="15.75" hidden="1" customHeight="1" outlineLevel="2">
      <c r="A209" s="45" t="s">
        <v>196</v>
      </c>
      <c r="B209" s="33">
        <v>3.4</v>
      </c>
      <c r="C209" s="35">
        <v>3.4</v>
      </c>
      <c r="D209" s="33">
        <v>3.4</v>
      </c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3">
        <v>3.4</v>
      </c>
      <c r="R209" s="35">
        <v>3.4</v>
      </c>
      <c r="S209" s="33">
        <v>3.4</v>
      </c>
      <c r="T209" s="33"/>
      <c r="U209" s="30"/>
      <c r="V209" s="28"/>
      <c r="W209" s="28"/>
      <c r="X209" s="28"/>
      <c r="Y209" s="81"/>
    </row>
    <row r="210" spans="1:73" s="6" customFormat="1" ht="18" hidden="1" outlineLevel="2">
      <c r="A210" s="45" t="s">
        <v>471</v>
      </c>
      <c r="B210" s="33">
        <v>53.2</v>
      </c>
      <c r="C210" s="35">
        <v>53.2</v>
      </c>
      <c r="D210" s="33">
        <v>30.5</v>
      </c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>
        <f>Q217-K208</f>
        <v>37.6</v>
      </c>
      <c r="R210" s="36">
        <f>R217-L208</f>
        <v>37.6</v>
      </c>
      <c r="S210" s="36">
        <f>S217-M208</f>
        <v>30.5</v>
      </c>
      <c r="T210" s="36"/>
      <c r="U210" s="30"/>
      <c r="V210" s="28"/>
      <c r="W210" s="28"/>
      <c r="X210" s="28"/>
      <c r="Y210" s="81"/>
    </row>
    <row r="211" spans="1:73" s="6" customFormat="1" ht="15.75" hidden="1" customHeight="1" outlineLevel="2">
      <c r="A211" s="45" t="s">
        <v>197</v>
      </c>
      <c r="B211" s="33">
        <v>12.2</v>
      </c>
      <c r="C211" s="35">
        <v>12.2</v>
      </c>
      <c r="D211" s="33" t="s">
        <v>33</v>
      </c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3">
        <v>12.2</v>
      </c>
      <c r="R211" s="35">
        <v>12.2</v>
      </c>
      <c r="S211" s="33" t="s">
        <v>33</v>
      </c>
      <c r="T211" s="33"/>
      <c r="U211" s="30"/>
      <c r="V211" s="28"/>
      <c r="W211" s="28"/>
      <c r="X211" s="28"/>
      <c r="Y211" s="81"/>
    </row>
    <row r="212" spans="1:73" s="6" customFormat="1" ht="15.75" hidden="1" customHeight="1" outlineLevel="2">
      <c r="A212" s="45" t="s">
        <v>198</v>
      </c>
      <c r="B212" s="33">
        <v>0.6</v>
      </c>
      <c r="C212" s="35">
        <v>0.6</v>
      </c>
      <c r="D212" s="33" t="s">
        <v>33</v>
      </c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3">
        <v>0.6</v>
      </c>
      <c r="R212" s="35">
        <v>0.6</v>
      </c>
      <c r="S212" s="33" t="s">
        <v>33</v>
      </c>
      <c r="T212" s="33"/>
      <c r="U212" s="30"/>
      <c r="V212" s="28"/>
      <c r="W212" s="28"/>
      <c r="X212" s="28"/>
      <c r="Y212" s="81"/>
    </row>
    <row r="213" spans="1:73" s="6" customFormat="1" ht="15.75" hidden="1" customHeight="1" outlineLevel="2">
      <c r="A213" s="45" t="s">
        <v>199</v>
      </c>
      <c r="B213" s="33">
        <v>6.3</v>
      </c>
      <c r="C213" s="35">
        <v>6.3</v>
      </c>
      <c r="D213" s="33">
        <v>6.3</v>
      </c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3">
        <v>6.3</v>
      </c>
      <c r="R213" s="35">
        <v>6.3</v>
      </c>
      <c r="S213" s="33">
        <v>6.3</v>
      </c>
      <c r="T213" s="33"/>
      <c r="U213" s="30"/>
      <c r="V213" s="28"/>
      <c r="W213" s="28"/>
      <c r="X213" s="28"/>
      <c r="Y213" s="81"/>
    </row>
    <row r="214" spans="1:73" s="6" customFormat="1" ht="15.75" hidden="1" customHeight="1" outlineLevel="2">
      <c r="A214" s="45" t="s">
        <v>200</v>
      </c>
      <c r="B214" s="33">
        <v>8</v>
      </c>
      <c r="C214" s="35">
        <v>8</v>
      </c>
      <c r="D214" s="33">
        <v>7.4</v>
      </c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3">
        <v>8</v>
      </c>
      <c r="R214" s="35">
        <v>8</v>
      </c>
      <c r="S214" s="33">
        <v>7.4</v>
      </c>
      <c r="T214" s="33"/>
      <c r="U214" s="30"/>
      <c r="V214" s="28"/>
      <c r="W214" s="28"/>
      <c r="X214" s="28"/>
      <c r="Y214" s="81"/>
    </row>
    <row r="215" spans="1:73" s="6" customFormat="1" ht="15.75" hidden="1" customHeight="1" outlineLevel="2">
      <c r="A215" s="45" t="s">
        <v>201</v>
      </c>
      <c r="B215" s="33">
        <v>0.2</v>
      </c>
      <c r="C215" s="35">
        <v>0.2</v>
      </c>
      <c r="D215" s="33">
        <v>0.2</v>
      </c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3">
        <v>0.2</v>
      </c>
      <c r="R215" s="35">
        <v>0.2</v>
      </c>
      <c r="S215" s="33">
        <v>0.2</v>
      </c>
      <c r="T215" s="33"/>
      <c r="U215" s="30"/>
      <c r="V215" s="28"/>
      <c r="W215" s="28"/>
      <c r="X215" s="28"/>
      <c r="Y215" s="81"/>
    </row>
    <row r="216" spans="1:73" s="6" customFormat="1" ht="15" hidden="1" outlineLevel="2">
      <c r="A216" s="45" t="s">
        <v>202</v>
      </c>
      <c r="B216" s="33"/>
      <c r="C216" s="35"/>
      <c r="D216" s="33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3"/>
      <c r="R216" s="35"/>
      <c r="S216" s="33"/>
      <c r="T216" s="33"/>
      <c r="U216" s="30"/>
      <c r="V216" s="28"/>
      <c r="W216" s="28"/>
      <c r="X216" s="28"/>
      <c r="Y216" s="81"/>
    </row>
    <row r="217" spans="1:73" s="6" customFormat="1" ht="15.75" hidden="1" customHeight="1" outlineLevel="2">
      <c r="A217" s="45" t="s">
        <v>203</v>
      </c>
      <c r="B217" s="33">
        <v>15.6</v>
      </c>
      <c r="C217" s="35">
        <v>15.6</v>
      </c>
      <c r="D217" s="33" t="s">
        <v>33</v>
      </c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3">
        <v>53.2</v>
      </c>
      <c r="R217" s="35">
        <v>53.2</v>
      </c>
      <c r="S217" s="33">
        <v>30.5</v>
      </c>
      <c r="T217" s="33"/>
      <c r="U217" s="30"/>
      <c r="V217" s="28"/>
      <c r="W217" s="28"/>
      <c r="X217" s="28"/>
      <c r="Y217" s="81"/>
    </row>
    <row r="218" spans="1:73" s="19" customFormat="1" ht="15.75" customHeight="1" outlineLevel="1" collapsed="1">
      <c r="A218" s="45" t="s">
        <v>204</v>
      </c>
      <c r="B218" s="33">
        <v>324.39999999999998</v>
      </c>
      <c r="C218" s="35">
        <v>105</v>
      </c>
      <c r="D218" s="33">
        <v>105</v>
      </c>
      <c r="E218" s="36"/>
      <c r="F218" s="36"/>
      <c r="G218" s="36"/>
      <c r="H218" s="36">
        <f>K218+N218+Q218</f>
        <v>324.40000000000003</v>
      </c>
      <c r="I218" s="36">
        <f>L218+O218+R218</f>
        <v>105</v>
      </c>
      <c r="J218" s="36">
        <f>M218+P218+S218</f>
        <v>105</v>
      </c>
      <c r="K218" s="33">
        <v>1.2</v>
      </c>
      <c r="L218" s="35">
        <v>1.2</v>
      </c>
      <c r="M218" s="33">
        <v>1.2</v>
      </c>
      <c r="N218" s="33">
        <f t="shared" ref="N218:S218" si="15">SUM(N219:N233)</f>
        <v>99</v>
      </c>
      <c r="O218" s="33">
        <f t="shared" si="15"/>
        <v>49</v>
      </c>
      <c r="P218" s="33">
        <f t="shared" si="15"/>
        <v>49</v>
      </c>
      <c r="Q218" s="33">
        <f t="shared" si="15"/>
        <v>224.20000000000002</v>
      </c>
      <c r="R218" s="33">
        <f t="shared" si="15"/>
        <v>54.800000000000004</v>
      </c>
      <c r="S218" s="33">
        <f t="shared" si="15"/>
        <v>54.800000000000004</v>
      </c>
      <c r="T218" s="33"/>
      <c r="U218" s="30"/>
      <c r="V218" s="33">
        <v>4</v>
      </c>
      <c r="W218" s="33">
        <v>90</v>
      </c>
      <c r="X218" s="28"/>
      <c r="Y218" s="81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</row>
    <row r="219" spans="1:73" s="6" customFormat="1" ht="15" hidden="1" outlineLevel="2">
      <c r="A219" s="45" t="s">
        <v>205</v>
      </c>
      <c r="B219" s="33">
        <v>100.2</v>
      </c>
      <c r="C219" s="35">
        <v>50.2</v>
      </c>
      <c r="D219" s="33">
        <v>50.2</v>
      </c>
      <c r="E219" s="36"/>
      <c r="F219" s="36"/>
      <c r="G219" s="36"/>
      <c r="H219" s="36"/>
      <c r="I219" s="36"/>
      <c r="J219" s="36"/>
      <c r="K219" s="36"/>
      <c r="L219" s="36"/>
      <c r="M219" s="36"/>
      <c r="N219" s="36">
        <f>Q235-K218</f>
        <v>99</v>
      </c>
      <c r="O219" s="36">
        <f>R235-L218</f>
        <v>49</v>
      </c>
      <c r="P219" s="36">
        <f>S235-M218</f>
        <v>49</v>
      </c>
      <c r="Q219" s="36"/>
      <c r="R219" s="36"/>
      <c r="S219" s="36"/>
      <c r="T219" s="36"/>
      <c r="U219" s="30"/>
      <c r="V219" s="28"/>
      <c r="W219" s="28"/>
      <c r="X219" s="28"/>
      <c r="Y219" s="81"/>
    </row>
    <row r="220" spans="1:73" s="6" customFormat="1" ht="15.75" hidden="1" customHeight="1" outlineLevel="2">
      <c r="A220" s="45" t="s">
        <v>206</v>
      </c>
      <c r="B220" s="33">
        <v>9.1</v>
      </c>
      <c r="C220" s="35">
        <v>1.8</v>
      </c>
      <c r="D220" s="33">
        <v>1.8</v>
      </c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3">
        <v>9.1</v>
      </c>
      <c r="R220" s="35">
        <v>1.8</v>
      </c>
      <c r="S220" s="33">
        <v>1.8</v>
      </c>
      <c r="T220" s="33"/>
      <c r="U220" s="30"/>
      <c r="V220" s="28"/>
      <c r="W220" s="28"/>
      <c r="X220" s="28"/>
      <c r="Y220" s="81"/>
    </row>
    <row r="221" spans="1:73" s="6" customFormat="1" ht="15.75" hidden="1" customHeight="1" outlineLevel="2">
      <c r="A221" s="45" t="s">
        <v>207</v>
      </c>
      <c r="B221" s="33">
        <v>21</v>
      </c>
      <c r="C221" s="35">
        <v>1</v>
      </c>
      <c r="D221" s="33">
        <v>1</v>
      </c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3">
        <v>21</v>
      </c>
      <c r="R221" s="35">
        <v>1</v>
      </c>
      <c r="S221" s="33">
        <v>1</v>
      </c>
      <c r="T221" s="33"/>
      <c r="U221" s="30"/>
      <c r="V221" s="28"/>
      <c r="W221" s="28"/>
      <c r="X221" s="28"/>
      <c r="Y221" s="81"/>
    </row>
    <row r="222" spans="1:73" s="6" customFormat="1" ht="15.75" hidden="1" customHeight="1" outlineLevel="2">
      <c r="A222" s="45" t="s">
        <v>208</v>
      </c>
      <c r="B222" s="33">
        <v>23.5</v>
      </c>
      <c r="C222" s="35">
        <v>0.7</v>
      </c>
      <c r="D222" s="33">
        <v>0.7</v>
      </c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3">
        <v>23.5</v>
      </c>
      <c r="R222" s="35">
        <v>0.7</v>
      </c>
      <c r="S222" s="33">
        <v>0.7</v>
      </c>
      <c r="T222" s="33"/>
      <c r="U222" s="30"/>
      <c r="V222" s="28"/>
      <c r="W222" s="28"/>
      <c r="X222" s="28"/>
      <c r="Y222" s="81"/>
    </row>
    <row r="223" spans="1:73" s="6" customFormat="1" ht="15.75" hidden="1" customHeight="1" outlineLevel="2">
      <c r="A223" s="45" t="s">
        <v>196</v>
      </c>
      <c r="B223" s="33">
        <v>17.100000000000001</v>
      </c>
      <c r="C223" s="35">
        <v>12.6</v>
      </c>
      <c r="D223" s="33">
        <v>12.6</v>
      </c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3">
        <v>17.100000000000001</v>
      </c>
      <c r="R223" s="35">
        <v>12.6</v>
      </c>
      <c r="S223" s="33">
        <v>12.6</v>
      </c>
      <c r="T223" s="33"/>
      <c r="U223" s="30"/>
      <c r="V223" s="28"/>
      <c r="W223" s="28"/>
      <c r="X223" s="28"/>
      <c r="Y223" s="81"/>
    </row>
    <row r="224" spans="1:73" s="6" customFormat="1" ht="15.75" hidden="1" customHeight="1" outlineLevel="2">
      <c r="A224" s="45" t="s">
        <v>209</v>
      </c>
      <c r="B224" s="33">
        <v>18.3</v>
      </c>
      <c r="C224" s="35">
        <v>8.3000000000000007</v>
      </c>
      <c r="D224" s="33">
        <v>8.3000000000000007</v>
      </c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3">
        <v>18.3</v>
      </c>
      <c r="R224" s="35">
        <v>8.3000000000000007</v>
      </c>
      <c r="S224" s="33">
        <v>8.3000000000000007</v>
      </c>
      <c r="T224" s="33"/>
      <c r="U224" s="30"/>
      <c r="V224" s="28"/>
      <c r="W224" s="28"/>
      <c r="X224" s="28"/>
      <c r="Y224" s="81"/>
    </row>
    <row r="225" spans="1:73" s="6" customFormat="1" ht="15.75" hidden="1" customHeight="1" outlineLevel="2">
      <c r="A225" s="45" t="s">
        <v>126</v>
      </c>
      <c r="B225" s="33">
        <v>30.5</v>
      </c>
      <c r="C225" s="35">
        <v>3.1</v>
      </c>
      <c r="D225" s="33">
        <v>3.1</v>
      </c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3">
        <v>30.5</v>
      </c>
      <c r="R225" s="35">
        <v>3.1</v>
      </c>
      <c r="S225" s="33">
        <v>3.1</v>
      </c>
      <c r="T225" s="33"/>
      <c r="U225" s="30"/>
      <c r="V225" s="28"/>
      <c r="W225" s="28"/>
      <c r="X225" s="28"/>
      <c r="Y225" s="81"/>
    </row>
    <row r="226" spans="1:73" s="6" customFormat="1" ht="15.75" hidden="1" customHeight="1" outlineLevel="2">
      <c r="A226" s="45" t="s">
        <v>210</v>
      </c>
      <c r="B226" s="33">
        <v>12.3</v>
      </c>
      <c r="C226" s="35">
        <v>2.8</v>
      </c>
      <c r="D226" s="33">
        <v>2.8</v>
      </c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3">
        <v>12.3</v>
      </c>
      <c r="R226" s="35">
        <v>2.8</v>
      </c>
      <c r="S226" s="33">
        <v>2.8</v>
      </c>
      <c r="T226" s="33"/>
      <c r="U226" s="30"/>
      <c r="V226" s="28"/>
      <c r="W226" s="28"/>
      <c r="X226" s="28"/>
      <c r="Y226" s="81"/>
    </row>
    <row r="227" spans="1:73" s="6" customFormat="1" ht="15.75" hidden="1" customHeight="1" outlineLevel="2">
      <c r="A227" s="45" t="s">
        <v>211</v>
      </c>
      <c r="B227" s="33">
        <v>20</v>
      </c>
      <c r="C227" s="35">
        <v>1</v>
      </c>
      <c r="D227" s="33">
        <v>1</v>
      </c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3">
        <v>20</v>
      </c>
      <c r="R227" s="35">
        <v>1</v>
      </c>
      <c r="S227" s="33">
        <v>1</v>
      </c>
      <c r="T227" s="33"/>
      <c r="U227" s="30"/>
      <c r="V227" s="28"/>
      <c r="W227" s="28"/>
      <c r="X227" s="28"/>
      <c r="Y227" s="81"/>
    </row>
    <row r="228" spans="1:73" s="6" customFormat="1" ht="15.75" hidden="1" customHeight="1" outlineLevel="2">
      <c r="A228" s="45" t="s">
        <v>212</v>
      </c>
      <c r="B228" s="33">
        <v>16</v>
      </c>
      <c r="C228" s="35">
        <v>6</v>
      </c>
      <c r="D228" s="33">
        <v>6</v>
      </c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3">
        <v>16</v>
      </c>
      <c r="R228" s="35">
        <v>6</v>
      </c>
      <c r="S228" s="33">
        <v>6</v>
      </c>
      <c r="T228" s="33"/>
      <c r="U228" s="30"/>
      <c r="V228" s="28"/>
      <c r="W228" s="28"/>
      <c r="X228" s="28"/>
      <c r="Y228" s="81"/>
    </row>
    <row r="229" spans="1:73" s="6" customFormat="1" ht="15.75" hidden="1" customHeight="1" outlineLevel="2">
      <c r="A229" s="45" t="s">
        <v>213</v>
      </c>
      <c r="B229" s="33">
        <v>9.6</v>
      </c>
      <c r="C229" s="35">
        <v>2.5</v>
      </c>
      <c r="D229" s="33">
        <v>2.5</v>
      </c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3">
        <v>9.6</v>
      </c>
      <c r="R229" s="35">
        <v>2.5</v>
      </c>
      <c r="S229" s="33">
        <v>2.5</v>
      </c>
      <c r="T229" s="33"/>
      <c r="U229" s="30"/>
      <c r="V229" s="28"/>
      <c r="W229" s="28"/>
      <c r="X229" s="28"/>
      <c r="Y229" s="81"/>
    </row>
    <row r="230" spans="1:73" s="6" customFormat="1" ht="15.75" hidden="1" customHeight="1" outlineLevel="2">
      <c r="A230" s="45" t="s">
        <v>214</v>
      </c>
      <c r="B230" s="33">
        <v>13.2</v>
      </c>
      <c r="C230" s="35">
        <v>3.5</v>
      </c>
      <c r="D230" s="33">
        <v>3.5</v>
      </c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3">
        <v>13.2</v>
      </c>
      <c r="R230" s="35">
        <v>3.5</v>
      </c>
      <c r="S230" s="33">
        <v>3.5</v>
      </c>
      <c r="T230" s="33"/>
      <c r="U230" s="30"/>
      <c r="V230" s="28"/>
      <c r="W230" s="28"/>
      <c r="X230" s="28"/>
      <c r="Y230" s="81"/>
    </row>
    <row r="231" spans="1:73" s="6" customFormat="1" ht="15.75" hidden="1" customHeight="1" outlineLevel="2">
      <c r="A231" s="45" t="s">
        <v>215</v>
      </c>
      <c r="B231" s="33">
        <v>4.8</v>
      </c>
      <c r="C231" s="35">
        <v>4</v>
      </c>
      <c r="D231" s="33">
        <v>4</v>
      </c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3">
        <v>4.8</v>
      </c>
      <c r="R231" s="35">
        <v>4</v>
      </c>
      <c r="S231" s="33">
        <v>4</v>
      </c>
      <c r="T231" s="33"/>
      <c r="U231" s="30"/>
      <c r="V231" s="28"/>
      <c r="W231" s="28"/>
      <c r="X231" s="28"/>
      <c r="Y231" s="81"/>
    </row>
    <row r="232" spans="1:73" s="6" customFormat="1" ht="15.75" hidden="1" customHeight="1" outlineLevel="2">
      <c r="A232" s="45" t="s">
        <v>216</v>
      </c>
      <c r="B232" s="33">
        <v>8</v>
      </c>
      <c r="C232" s="35">
        <v>5.5</v>
      </c>
      <c r="D232" s="33">
        <v>5.5</v>
      </c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3">
        <v>8</v>
      </c>
      <c r="R232" s="35">
        <v>5.5</v>
      </c>
      <c r="S232" s="33">
        <v>5.5</v>
      </c>
      <c r="T232" s="33"/>
      <c r="U232" s="30"/>
      <c r="V232" s="28"/>
      <c r="W232" s="28"/>
      <c r="X232" s="28"/>
      <c r="Y232" s="81"/>
    </row>
    <row r="233" spans="1:73" s="6" customFormat="1" ht="15.75" hidden="1" customHeight="1" outlineLevel="2">
      <c r="A233" s="45" t="s">
        <v>217</v>
      </c>
      <c r="B233" s="33">
        <v>20.8</v>
      </c>
      <c r="C233" s="35">
        <v>2</v>
      </c>
      <c r="D233" s="33">
        <v>2</v>
      </c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3">
        <v>20.8</v>
      </c>
      <c r="R233" s="35">
        <v>2</v>
      </c>
      <c r="S233" s="33">
        <v>2</v>
      </c>
      <c r="T233" s="33"/>
      <c r="U233" s="30"/>
      <c r="V233" s="28"/>
      <c r="W233" s="28"/>
      <c r="X233" s="28"/>
      <c r="Y233" s="81"/>
    </row>
    <row r="234" spans="1:73" s="6" customFormat="1" ht="30" hidden="1" outlineLevel="2">
      <c r="A234" s="45" t="s">
        <v>218</v>
      </c>
      <c r="B234" s="33"/>
      <c r="C234" s="35"/>
      <c r="D234" s="33"/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3"/>
      <c r="R234" s="35"/>
      <c r="S234" s="33"/>
      <c r="T234" s="33"/>
      <c r="U234" s="30"/>
      <c r="V234" s="28"/>
      <c r="W234" s="28"/>
      <c r="X234" s="28"/>
      <c r="Y234" s="81"/>
    </row>
    <row r="235" spans="1:73" s="6" customFormat="1" ht="15.75" hidden="1" customHeight="1" outlineLevel="2">
      <c r="A235" s="45" t="s">
        <v>219</v>
      </c>
      <c r="B235" s="33">
        <v>1.2</v>
      </c>
      <c r="C235" s="35">
        <v>1.2</v>
      </c>
      <c r="D235" s="33">
        <v>1.2</v>
      </c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3">
        <v>100.2</v>
      </c>
      <c r="R235" s="35">
        <v>50.2</v>
      </c>
      <c r="S235" s="33">
        <v>50.2</v>
      </c>
      <c r="T235" s="33"/>
      <c r="U235" s="30"/>
      <c r="V235" s="28"/>
      <c r="W235" s="28"/>
      <c r="X235" s="28"/>
      <c r="Y235" s="81"/>
    </row>
    <row r="236" spans="1:73" s="19" customFormat="1" ht="15.75" customHeight="1" outlineLevel="1" collapsed="1">
      <c r="A236" s="45" t="s">
        <v>220</v>
      </c>
      <c r="B236" s="33">
        <v>333.3</v>
      </c>
      <c r="C236" s="35">
        <v>128.69999999999999</v>
      </c>
      <c r="D236" s="33">
        <v>127.4</v>
      </c>
      <c r="E236" s="36"/>
      <c r="F236" s="36"/>
      <c r="G236" s="36"/>
      <c r="H236" s="36">
        <f>K236+N236+Q236</f>
        <v>333.29999999999995</v>
      </c>
      <c r="I236" s="36">
        <f>L236+O236+R236</f>
        <v>128.69999999999999</v>
      </c>
      <c r="J236" s="36">
        <f>M236+P236+S236</f>
        <v>127.4</v>
      </c>
      <c r="K236" s="33">
        <v>56.5</v>
      </c>
      <c r="L236" s="35">
        <v>23.5</v>
      </c>
      <c r="M236" s="33">
        <v>23.5</v>
      </c>
      <c r="N236" s="33">
        <f t="shared" ref="N236:S236" si="16">SUM(N237:N245)</f>
        <v>91.5</v>
      </c>
      <c r="O236" s="33">
        <f t="shared" si="16"/>
        <v>60</v>
      </c>
      <c r="P236" s="33">
        <f t="shared" si="16"/>
        <v>60</v>
      </c>
      <c r="Q236" s="33">
        <f t="shared" si="16"/>
        <v>185.29999999999998</v>
      </c>
      <c r="R236" s="33">
        <f t="shared" si="16"/>
        <v>45.199999999999996</v>
      </c>
      <c r="S236" s="33">
        <f t="shared" si="16"/>
        <v>43.9</v>
      </c>
      <c r="T236" s="33">
        <v>224.1</v>
      </c>
      <c r="U236" s="30">
        <f t="shared" ref="U236:U273" si="17">T236/H236</f>
        <v>0.67236723672367249</v>
      </c>
      <c r="V236" s="33">
        <v>17</v>
      </c>
      <c r="W236" s="33">
        <v>472.9</v>
      </c>
      <c r="X236" s="28"/>
      <c r="Y236" s="81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</row>
    <row r="237" spans="1:73" s="6" customFormat="1" ht="15" hidden="1" outlineLevel="2">
      <c r="A237" s="45" t="s">
        <v>221</v>
      </c>
      <c r="B237" s="33">
        <v>148</v>
      </c>
      <c r="C237" s="35">
        <v>83.5</v>
      </c>
      <c r="D237" s="33">
        <v>83.5</v>
      </c>
      <c r="E237" s="36"/>
      <c r="F237" s="36"/>
      <c r="G237" s="36"/>
      <c r="H237" s="36"/>
      <c r="I237" s="36"/>
      <c r="J237" s="36"/>
      <c r="K237" s="36"/>
      <c r="L237" s="36"/>
      <c r="M237" s="36"/>
      <c r="N237" s="36">
        <f>Q247-K236</f>
        <v>91.5</v>
      </c>
      <c r="O237" s="36">
        <f>R247-L236</f>
        <v>60</v>
      </c>
      <c r="P237" s="36">
        <f>S247-M236</f>
        <v>60</v>
      </c>
      <c r="Q237" s="36"/>
      <c r="R237" s="36"/>
      <c r="S237" s="36"/>
      <c r="T237" s="36"/>
      <c r="U237" s="30"/>
      <c r="V237" s="28"/>
      <c r="W237" s="28"/>
      <c r="X237" s="28"/>
      <c r="Y237" s="81"/>
    </row>
    <row r="238" spans="1:73" s="6" customFormat="1" ht="15.75" hidden="1" customHeight="1" outlineLevel="2">
      <c r="A238" s="45" t="s">
        <v>222</v>
      </c>
      <c r="B238" s="33">
        <v>13.8</v>
      </c>
      <c r="C238" s="35">
        <v>0.5</v>
      </c>
      <c r="D238" s="33">
        <v>0.5</v>
      </c>
      <c r="E238" s="36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3">
        <v>13.8</v>
      </c>
      <c r="R238" s="35">
        <v>0.5</v>
      </c>
      <c r="S238" s="33">
        <v>0.5</v>
      </c>
      <c r="T238" s="33"/>
      <c r="U238" s="30"/>
      <c r="V238" s="28"/>
      <c r="W238" s="28"/>
      <c r="X238" s="28"/>
      <c r="Y238" s="81"/>
    </row>
    <row r="239" spans="1:73" s="6" customFormat="1" ht="15.75" hidden="1" customHeight="1" outlineLevel="2">
      <c r="A239" s="45" t="s">
        <v>223</v>
      </c>
      <c r="B239" s="33">
        <v>18.5</v>
      </c>
      <c r="C239" s="35">
        <v>18.5</v>
      </c>
      <c r="D239" s="33">
        <v>18.5</v>
      </c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3">
        <v>18.5</v>
      </c>
      <c r="R239" s="35">
        <v>18.5</v>
      </c>
      <c r="S239" s="33">
        <v>18.5</v>
      </c>
      <c r="T239" s="33"/>
      <c r="U239" s="30"/>
      <c r="V239" s="28"/>
      <c r="W239" s="28"/>
      <c r="X239" s="28"/>
      <c r="Y239" s="81"/>
    </row>
    <row r="240" spans="1:73" s="6" customFormat="1" ht="15.75" hidden="1" customHeight="1" outlineLevel="2">
      <c r="A240" s="45" t="s">
        <v>224</v>
      </c>
      <c r="B240" s="33">
        <v>12.5</v>
      </c>
      <c r="C240" s="35">
        <v>7</v>
      </c>
      <c r="D240" s="33">
        <v>7</v>
      </c>
      <c r="E240" s="36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3">
        <v>12.5</v>
      </c>
      <c r="R240" s="35">
        <v>7</v>
      </c>
      <c r="S240" s="33">
        <v>7</v>
      </c>
      <c r="T240" s="33"/>
      <c r="U240" s="30"/>
      <c r="V240" s="28"/>
      <c r="W240" s="28"/>
      <c r="X240" s="28"/>
      <c r="Y240" s="81"/>
    </row>
    <row r="241" spans="1:73" s="6" customFormat="1" ht="15.75" hidden="1" customHeight="1" outlineLevel="2">
      <c r="A241" s="45" t="s">
        <v>225</v>
      </c>
      <c r="B241" s="33">
        <v>32.200000000000003</v>
      </c>
      <c r="C241" s="35">
        <v>6.3</v>
      </c>
      <c r="D241" s="33">
        <v>5.8</v>
      </c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3">
        <v>32.200000000000003</v>
      </c>
      <c r="R241" s="35">
        <v>6.3</v>
      </c>
      <c r="S241" s="33">
        <v>5.8</v>
      </c>
      <c r="T241" s="33"/>
      <c r="U241" s="30"/>
      <c r="V241" s="28"/>
      <c r="W241" s="28"/>
      <c r="X241" s="28"/>
      <c r="Y241" s="81"/>
    </row>
    <row r="242" spans="1:73" s="6" customFormat="1" ht="15.75" hidden="1" customHeight="1" outlineLevel="2">
      <c r="A242" s="45" t="s">
        <v>226</v>
      </c>
      <c r="B242" s="33">
        <v>34.4</v>
      </c>
      <c r="C242" s="35">
        <v>1.6</v>
      </c>
      <c r="D242" s="33">
        <v>1.6</v>
      </c>
      <c r="E242" s="36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3">
        <v>34.4</v>
      </c>
      <c r="R242" s="35">
        <v>1.6</v>
      </c>
      <c r="S242" s="33">
        <v>1.6</v>
      </c>
      <c r="T242" s="33"/>
      <c r="U242" s="30"/>
      <c r="V242" s="28"/>
      <c r="W242" s="28"/>
      <c r="X242" s="28"/>
      <c r="Y242" s="81"/>
    </row>
    <row r="243" spans="1:73" s="6" customFormat="1" ht="15.75" hidden="1" customHeight="1" outlineLevel="2">
      <c r="A243" s="45" t="s">
        <v>227</v>
      </c>
      <c r="B243" s="33">
        <v>20.6</v>
      </c>
      <c r="C243" s="35">
        <v>1.4</v>
      </c>
      <c r="D243" s="33">
        <v>0.6</v>
      </c>
      <c r="E243" s="36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3">
        <v>20.6</v>
      </c>
      <c r="R243" s="35">
        <v>1.4</v>
      </c>
      <c r="S243" s="33">
        <v>0.6</v>
      </c>
      <c r="T243" s="33"/>
      <c r="U243" s="30"/>
      <c r="V243" s="28"/>
      <c r="W243" s="28"/>
      <c r="X243" s="28"/>
      <c r="Y243" s="81"/>
    </row>
    <row r="244" spans="1:73" s="6" customFormat="1" ht="15.75" hidden="1" customHeight="1" outlineLevel="2">
      <c r="A244" s="45" t="s">
        <v>228</v>
      </c>
      <c r="B244" s="33">
        <v>30.7</v>
      </c>
      <c r="C244" s="35">
        <v>7.6</v>
      </c>
      <c r="D244" s="33">
        <v>7.6</v>
      </c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3">
        <v>30.7</v>
      </c>
      <c r="R244" s="35">
        <v>7.6</v>
      </c>
      <c r="S244" s="33">
        <v>7.6</v>
      </c>
      <c r="T244" s="33"/>
      <c r="U244" s="30"/>
      <c r="V244" s="28"/>
      <c r="W244" s="28"/>
      <c r="X244" s="28"/>
      <c r="Y244" s="81"/>
    </row>
    <row r="245" spans="1:73" s="6" customFormat="1" ht="15.75" hidden="1" customHeight="1" outlineLevel="2">
      <c r="A245" s="45" t="s">
        <v>229</v>
      </c>
      <c r="B245" s="33">
        <v>22.6</v>
      </c>
      <c r="C245" s="35">
        <v>2.2999999999999998</v>
      </c>
      <c r="D245" s="33">
        <v>2.2999999999999998</v>
      </c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3">
        <v>22.6</v>
      </c>
      <c r="R245" s="35">
        <v>2.2999999999999998</v>
      </c>
      <c r="S245" s="33">
        <v>2.2999999999999998</v>
      </c>
      <c r="T245" s="33"/>
      <c r="U245" s="30"/>
      <c r="V245" s="28"/>
      <c r="W245" s="28"/>
      <c r="X245" s="28"/>
      <c r="Y245" s="81"/>
    </row>
    <row r="246" spans="1:73" s="6" customFormat="1" ht="15" hidden="1" outlineLevel="2">
      <c r="A246" s="45" t="s">
        <v>230</v>
      </c>
      <c r="B246" s="33"/>
      <c r="C246" s="35"/>
      <c r="D246" s="33"/>
      <c r="E246" s="36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3"/>
      <c r="R246" s="35"/>
      <c r="S246" s="33"/>
      <c r="T246" s="33"/>
      <c r="U246" s="30"/>
      <c r="V246" s="28"/>
      <c r="W246" s="28"/>
      <c r="X246" s="28"/>
      <c r="Y246" s="81"/>
    </row>
    <row r="247" spans="1:73" s="6" customFormat="1" ht="15.75" hidden="1" customHeight="1" outlineLevel="2">
      <c r="A247" s="45" t="s">
        <v>231</v>
      </c>
      <c r="B247" s="33">
        <v>56.5</v>
      </c>
      <c r="C247" s="35">
        <v>23.5</v>
      </c>
      <c r="D247" s="33">
        <v>23.5</v>
      </c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3">
        <v>148</v>
      </c>
      <c r="R247" s="35">
        <v>83.5</v>
      </c>
      <c r="S247" s="33">
        <v>83.5</v>
      </c>
      <c r="T247" s="33"/>
      <c r="U247" s="30"/>
      <c r="V247" s="28"/>
      <c r="W247" s="28"/>
      <c r="X247" s="28"/>
      <c r="Y247" s="81"/>
    </row>
    <row r="248" spans="1:73" s="19" customFormat="1" ht="15.75" customHeight="1" outlineLevel="1" collapsed="1">
      <c r="A248" s="45" t="s">
        <v>232</v>
      </c>
      <c r="B248" s="33">
        <v>74.2</v>
      </c>
      <c r="C248" s="35">
        <v>74.2</v>
      </c>
      <c r="D248" s="33">
        <v>73.5</v>
      </c>
      <c r="E248" s="36"/>
      <c r="F248" s="36"/>
      <c r="G248" s="36"/>
      <c r="H248" s="36">
        <f>K248+N248+Q248</f>
        <v>74.200000000000017</v>
      </c>
      <c r="I248" s="36">
        <f>L248+O248+R248</f>
        <v>74.200000000000017</v>
      </c>
      <c r="J248" s="36">
        <f>M248+P248+S248</f>
        <v>73.5</v>
      </c>
      <c r="K248" s="36"/>
      <c r="L248" s="36"/>
      <c r="M248" s="36"/>
      <c r="N248" s="33">
        <f t="shared" ref="N248:S248" si="18">SUM(N249:N259)</f>
        <v>27.6</v>
      </c>
      <c r="O248" s="33">
        <f t="shared" si="18"/>
        <v>27.6</v>
      </c>
      <c r="P248" s="33">
        <f t="shared" si="18"/>
        <v>27.6</v>
      </c>
      <c r="Q248" s="33">
        <f t="shared" si="18"/>
        <v>46.600000000000009</v>
      </c>
      <c r="R248" s="33">
        <f t="shared" si="18"/>
        <v>46.600000000000009</v>
      </c>
      <c r="S248" s="33">
        <f t="shared" si="18"/>
        <v>45.900000000000006</v>
      </c>
      <c r="T248" s="33"/>
      <c r="U248" s="30"/>
      <c r="V248" s="33"/>
      <c r="W248" s="33"/>
      <c r="X248" s="28"/>
      <c r="Y248" s="81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</row>
    <row r="249" spans="1:73" s="6" customFormat="1" ht="15.75" hidden="1" customHeight="1" outlineLevel="2">
      <c r="A249" s="45" t="s">
        <v>233</v>
      </c>
      <c r="B249" s="33">
        <v>27.6</v>
      </c>
      <c r="C249" s="35">
        <v>27.6</v>
      </c>
      <c r="D249" s="33">
        <v>27.6</v>
      </c>
      <c r="E249" s="36"/>
      <c r="F249" s="36"/>
      <c r="G249" s="36"/>
      <c r="H249" s="36"/>
      <c r="I249" s="36"/>
      <c r="J249" s="36"/>
      <c r="K249" s="36"/>
      <c r="L249" s="36"/>
      <c r="M249" s="36"/>
      <c r="N249" s="33">
        <v>27.6</v>
      </c>
      <c r="O249" s="35">
        <v>27.6</v>
      </c>
      <c r="P249" s="33">
        <v>27.6</v>
      </c>
      <c r="Q249" s="36"/>
      <c r="R249" s="36"/>
      <c r="S249" s="36"/>
      <c r="T249" s="36"/>
      <c r="U249" s="30"/>
      <c r="V249" s="28"/>
      <c r="W249" s="28"/>
      <c r="X249" s="28"/>
      <c r="Y249" s="81"/>
    </row>
    <row r="250" spans="1:73" s="6" customFormat="1" ht="15.75" hidden="1" customHeight="1" outlineLevel="2">
      <c r="A250" s="45" t="s">
        <v>234</v>
      </c>
      <c r="B250" s="33">
        <v>2.9</v>
      </c>
      <c r="C250" s="35">
        <v>2.9</v>
      </c>
      <c r="D250" s="33">
        <v>2.9</v>
      </c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3">
        <v>2.9</v>
      </c>
      <c r="R250" s="35">
        <v>2.9</v>
      </c>
      <c r="S250" s="33">
        <v>2.9</v>
      </c>
      <c r="T250" s="33"/>
      <c r="U250" s="30"/>
      <c r="V250" s="28"/>
      <c r="W250" s="28"/>
      <c r="X250" s="28"/>
      <c r="Y250" s="81"/>
    </row>
    <row r="251" spans="1:73" s="6" customFormat="1" ht="15.75" hidden="1" customHeight="1" outlineLevel="2">
      <c r="A251" s="45" t="s">
        <v>235</v>
      </c>
      <c r="B251" s="33">
        <v>11.8</v>
      </c>
      <c r="C251" s="35">
        <v>11.8</v>
      </c>
      <c r="D251" s="33">
        <v>11.8</v>
      </c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3">
        <v>11.8</v>
      </c>
      <c r="R251" s="35">
        <v>11.8</v>
      </c>
      <c r="S251" s="33">
        <v>11.8</v>
      </c>
      <c r="T251" s="33"/>
      <c r="U251" s="30"/>
      <c r="V251" s="28"/>
      <c r="W251" s="28"/>
      <c r="X251" s="28"/>
      <c r="Y251" s="81"/>
    </row>
    <row r="252" spans="1:73" s="6" customFormat="1" ht="15.75" hidden="1" customHeight="1" outlineLevel="2">
      <c r="A252" s="45" t="s">
        <v>236</v>
      </c>
      <c r="B252" s="33">
        <v>0.8</v>
      </c>
      <c r="C252" s="35">
        <v>0.8</v>
      </c>
      <c r="D252" s="33">
        <v>0.8</v>
      </c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3">
        <v>0.8</v>
      </c>
      <c r="R252" s="35">
        <v>0.8</v>
      </c>
      <c r="S252" s="33">
        <v>0.8</v>
      </c>
      <c r="T252" s="33"/>
      <c r="U252" s="30"/>
      <c r="V252" s="28"/>
      <c r="W252" s="28"/>
      <c r="X252" s="28"/>
      <c r="Y252" s="81"/>
    </row>
    <row r="253" spans="1:73" s="6" customFormat="1" ht="15.75" hidden="1" customHeight="1" outlineLevel="2">
      <c r="A253" s="45" t="s">
        <v>237</v>
      </c>
      <c r="B253" s="33">
        <v>0.4</v>
      </c>
      <c r="C253" s="35">
        <v>0.4</v>
      </c>
      <c r="D253" s="33">
        <v>0.4</v>
      </c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3">
        <v>0.4</v>
      </c>
      <c r="R253" s="35">
        <v>0.4</v>
      </c>
      <c r="S253" s="33">
        <v>0.4</v>
      </c>
      <c r="T253" s="33"/>
      <c r="U253" s="30"/>
      <c r="V253" s="28"/>
      <c r="W253" s="28"/>
      <c r="X253" s="28"/>
      <c r="Y253" s="81"/>
    </row>
    <row r="254" spans="1:73" s="6" customFormat="1" ht="15.75" hidden="1" customHeight="1" outlineLevel="2">
      <c r="A254" s="45" t="s">
        <v>238</v>
      </c>
      <c r="B254" s="33">
        <v>4.5</v>
      </c>
      <c r="C254" s="35">
        <v>4.5</v>
      </c>
      <c r="D254" s="33">
        <v>4.5</v>
      </c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3">
        <v>4.5</v>
      </c>
      <c r="R254" s="35">
        <v>4.5</v>
      </c>
      <c r="S254" s="33">
        <v>4.5</v>
      </c>
      <c r="T254" s="33"/>
      <c r="U254" s="30"/>
      <c r="V254" s="28"/>
      <c r="W254" s="28"/>
      <c r="X254" s="28"/>
      <c r="Y254" s="81"/>
    </row>
    <row r="255" spans="1:73" s="6" customFormat="1" ht="15.75" hidden="1" customHeight="1" outlineLevel="2">
      <c r="A255" s="45" t="s">
        <v>239</v>
      </c>
      <c r="B255" s="33">
        <v>10.5</v>
      </c>
      <c r="C255" s="35">
        <v>10.5</v>
      </c>
      <c r="D255" s="33">
        <v>10.5</v>
      </c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3">
        <v>10.5</v>
      </c>
      <c r="R255" s="35">
        <v>10.5</v>
      </c>
      <c r="S255" s="33">
        <v>10.5</v>
      </c>
      <c r="T255" s="33"/>
      <c r="U255" s="30"/>
      <c r="V255" s="28"/>
      <c r="W255" s="28"/>
      <c r="X255" s="28"/>
      <c r="Y255" s="81"/>
    </row>
    <row r="256" spans="1:73" s="6" customFormat="1" ht="15.75" hidden="1" customHeight="1" outlineLevel="2">
      <c r="A256" s="45" t="s">
        <v>240</v>
      </c>
      <c r="B256" s="33">
        <v>2.7</v>
      </c>
      <c r="C256" s="35">
        <v>2.7</v>
      </c>
      <c r="D256" s="33">
        <v>2</v>
      </c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3">
        <v>2.7</v>
      </c>
      <c r="R256" s="35">
        <v>2.7</v>
      </c>
      <c r="S256" s="33">
        <v>2</v>
      </c>
      <c r="T256" s="33"/>
      <c r="U256" s="30"/>
      <c r="V256" s="28"/>
      <c r="W256" s="28"/>
      <c r="X256" s="28"/>
      <c r="Y256" s="81"/>
    </row>
    <row r="257" spans="1:73" s="6" customFormat="1" ht="15.75" hidden="1" customHeight="1" outlineLevel="2">
      <c r="A257" s="45" t="s">
        <v>241</v>
      </c>
      <c r="B257" s="33">
        <v>3</v>
      </c>
      <c r="C257" s="35">
        <v>3</v>
      </c>
      <c r="D257" s="33">
        <v>3</v>
      </c>
      <c r="E257" s="36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3">
        <v>3</v>
      </c>
      <c r="R257" s="35">
        <v>3</v>
      </c>
      <c r="S257" s="33">
        <v>3</v>
      </c>
      <c r="T257" s="33"/>
      <c r="U257" s="30"/>
      <c r="V257" s="28"/>
      <c r="W257" s="28"/>
      <c r="X257" s="28"/>
      <c r="Y257" s="81"/>
    </row>
    <row r="258" spans="1:73" s="6" customFormat="1" ht="15.75" hidden="1" customHeight="1" outlineLevel="2">
      <c r="A258" s="45" t="s">
        <v>242</v>
      </c>
      <c r="B258" s="33">
        <v>0.7</v>
      </c>
      <c r="C258" s="35">
        <v>0.7</v>
      </c>
      <c r="D258" s="33">
        <v>0.7</v>
      </c>
      <c r="E258" s="36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3">
        <v>0.7</v>
      </c>
      <c r="R258" s="35">
        <v>0.7</v>
      </c>
      <c r="S258" s="33">
        <v>0.7</v>
      </c>
      <c r="T258" s="33"/>
      <c r="U258" s="30"/>
      <c r="V258" s="28"/>
      <c r="W258" s="28"/>
      <c r="X258" s="28"/>
      <c r="Y258" s="81"/>
    </row>
    <row r="259" spans="1:73" s="6" customFormat="1" ht="15.75" hidden="1" customHeight="1" outlineLevel="2">
      <c r="A259" s="45" t="s">
        <v>243</v>
      </c>
      <c r="B259" s="33">
        <v>9.3000000000000007</v>
      </c>
      <c r="C259" s="35">
        <v>9.3000000000000007</v>
      </c>
      <c r="D259" s="33">
        <v>9.3000000000000007</v>
      </c>
      <c r="E259" s="36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3">
        <v>9.3000000000000007</v>
      </c>
      <c r="R259" s="35">
        <v>9.3000000000000007</v>
      </c>
      <c r="S259" s="33">
        <v>9.3000000000000007</v>
      </c>
      <c r="T259" s="33"/>
      <c r="U259" s="30"/>
      <c r="V259" s="28"/>
      <c r="W259" s="28"/>
      <c r="X259" s="28"/>
      <c r="Y259" s="81"/>
    </row>
    <row r="260" spans="1:73" s="19" customFormat="1" ht="15.75" customHeight="1" outlineLevel="1" collapsed="1">
      <c r="A260" s="45" t="s">
        <v>244</v>
      </c>
      <c r="B260" s="33">
        <v>109.6</v>
      </c>
      <c r="C260" s="35">
        <v>59</v>
      </c>
      <c r="D260" s="33">
        <v>48.4</v>
      </c>
      <c r="E260" s="36"/>
      <c r="F260" s="36"/>
      <c r="G260" s="36"/>
      <c r="H260" s="36">
        <f>K260+N260+Q260</f>
        <v>109.6</v>
      </c>
      <c r="I260" s="36">
        <f>L260+O260+R260</f>
        <v>59</v>
      </c>
      <c r="J260" s="36">
        <f>M260+P260+S260</f>
        <v>48.4</v>
      </c>
      <c r="K260" s="36"/>
      <c r="L260" s="36"/>
      <c r="M260" s="36"/>
      <c r="N260" s="36"/>
      <c r="O260" s="36"/>
      <c r="P260" s="36"/>
      <c r="Q260" s="33">
        <f>SUM(Q261:Q272)</f>
        <v>109.6</v>
      </c>
      <c r="R260" s="33">
        <f>SUM(R261:R272)</f>
        <v>59</v>
      </c>
      <c r="S260" s="33">
        <f>SUM(S261:S272)</f>
        <v>48.4</v>
      </c>
      <c r="T260" s="33"/>
      <c r="U260" s="30"/>
      <c r="V260" s="33">
        <v>9</v>
      </c>
      <c r="W260" s="33">
        <v>710</v>
      </c>
      <c r="X260" s="28"/>
      <c r="Y260" s="81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</row>
    <row r="261" spans="1:73" s="6" customFormat="1" ht="15.75" hidden="1" customHeight="1" outlineLevel="2">
      <c r="A261" s="45" t="s">
        <v>245</v>
      </c>
      <c r="B261" s="33">
        <v>2</v>
      </c>
      <c r="C261" s="35">
        <v>2</v>
      </c>
      <c r="D261" s="33">
        <v>2</v>
      </c>
      <c r="E261" s="36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3">
        <v>2</v>
      </c>
      <c r="R261" s="35">
        <v>2</v>
      </c>
      <c r="S261" s="33">
        <v>2</v>
      </c>
      <c r="T261" s="33"/>
      <c r="U261" s="30"/>
      <c r="V261" s="33"/>
      <c r="W261" s="33"/>
      <c r="X261" s="28"/>
      <c r="Y261" s="81"/>
    </row>
    <row r="262" spans="1:73" s="6" customFormat="1" ht="15.75" hidden="1" customHeight="1" outlineLevel="2">
      <c r="A262" s="45" t="s">
        <v>246</v>
      </c>
      <c r="B262" s="33">
        <v>8</v>
      </c>
      <c r="C262" s="35">
        <v>8</v>
      </c>
      <c r="D262" s="33">
        <v>8</v>
      </c>
      <c r="E262" s="36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3">
        <v>8</v>
      </c>
      <c r="R262" s="35">
        <v>8</v>
      </c>
      <c r="S262" s="33">
        <v>8</v>
      </c>
      <c r="T262" s="33"/>
      <c r="U262" s="30"/>
      <c r="V262" s="28"/>
      <c r="W262" s="28"/>
      <c r="X262" s="28"/>
      <c r="Y262" s="81"/>
    </row>
    <row r="263" spans="1:73" s="6" customFormat="1" ht="15.75" hidden="1" customHeight="1" outlineLevel="2">
      <c r="A263" s="45" t="s">
        <v>247</v>
      </c>
      <c r="B263" s="33">
        <v>11.7</v>
      </c>
      <c r="C263" s="35">
        <v>11.7</v>
      </c>
      <c r="D263" s="33">
        <v>11.7</v>
      </c>
      <c r="E263" s="36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3">
        <v>11.7</v>
      </c>
      <c r="R263" s="35">
        <v>11.7</v>
      </c>
      <c r="S263" s="33">
        <v>11.7</v>
      </c>
      <c r="T263" s="33"/>
      <c r="U263" s="30"/>
      <c r="V263" s="28"/>
      <c r="W263" s="28"/>
      <c r="X263" s="28"/>
      <c r="Y263" s="81"/>
    </row>
    <row r="264" spans="1:73" s="6" customFormat="1" ht="15.75" hidden="1" customHeight="1" outlineLevel="2">
      <c r="A264" s="45" t="s">
        <v>248</v>
      </c>
      <c r="B264" s="33">
        <v>1</v>
      </c>
      <c r="C264" s="35">
        <v>1</v>
      </c>
      <c r="D264" s="33">
        <v>1</v>
      </c>
      <c r="E264" s="36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3">
        <v>1</v>
      </c>
      <c r="R264" s="35">
        <v>1</v>
      </c>
      <c r="S264" s="33">
        <v>1</v>
      </c>
      <c r="T264" s="33"/>
      <c r="U264" s="30"/>
      <c r="V264" s="28"/>
      <c r="W264" s="28"/>
      <c r="X264" s="28"/>
      <c r="Y264" s="81"/>
    </row>
    <row r="265" spans="1:73" s="6" customFormat="1" ht="15.75" hidden="1" customHeight="1" outlineLevel="2">
      <c r="A265" s="45" t="s">
        <v>249</v>
      </c>
      <c r="B265" s="33">
        <v>3</v>
      </c>
      <c r="C265" s="35">
        <v>3</v>
      </c>
      <c r="D265" s="33">
        <v>3</v>
      </c>
      <c r="E265" s="36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3">
        <v>3</v>
      </c>
      <c r="R265" s="35">
        <v>3</v>
      </c>
      <c r="S265" s="33">
        <v>3</v>
      </c>
      <c r="T265" s="33"/>
      <c r="U265" s="30"/>
      <c r="V265" s="28"/>
      <c r="W265" s="28"/>
      <c r="X265" s="28"/>
      <c r="Y265" s="81"/>
    </row>
    <row r="266" spans="1:73" s="6" customFormat="1" ht="15.75" hidden="1" customHeight="1" outlineLevel="2">
      <c r="A266" s="45" t="s">
        <v>250</v>
      </c>
      <c r="B266" s="33">
        <v>1</v>
      </c>
      <c r="C266" s="35">
        <v>1</v>
      </c>
      <c r="D266" s="33">
        <v>1</v>
      </c>
      <c r="E266" s="36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3">
        <v>1</v>
      </c>
      <c r="R266" s="35">
        <v>1</v>
      </c>
      <c r="S266" s="33">
        <v>1</v>
      </c>
      <c r="T266" s="33"/>
      <c r="U266" s="30"/>
      <c r="V266" s="28"/>
      <c r="W266" s="28"/>
      <c r="X266" s="28"/>
      <c r="Y266" s="81"/>
    </row>
    <row r="267" spans="1:73" s="6" customFormat="1" ht="15.75" hidden="1" customHeight="1" outlineLevel="2">
      <c r="A267" s="45" t="s">
        <v>251</v>
      </c>
      <c r="B267" s="33">
        <v>52.4</v>
      </c>
      <c r="C267" s="35">
        <v>16.2</v>
      </c>
      <c r="D267" s="33">
        <v>16.2</v>
      </c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3">
        <v>52.4</v>
      </c>
      <c r="R267" s="35">
        <v>16.2</v>
      </c>
      <c r="S267" s="33">
        <v>16.2</v>
      </c>
      <c r="T267" s="33"/>
      <c r="U267" s="30"/>
      <c r="V267" s="28"/>
      <c r="W267" s="28"/>
      <c r="X267" s="28"/>
      <c r="Y267" s="81"/>
    </row>
    <row r="268" spans="1:73" s="6" customFormat="1" ht="15.75" hidden="1" customHeight="1" outlineLevel="2">
      <c r="A268" s="45" t="s">
        <v>252</v>
      </c>
      <c r="B268" s="33">
        <v>1</v>
      </c>
      <c r="C268" s="35">
        <v>1</v>
      </c>
      <c r="D268" s="33">
        <v>1</v>
      </c>
      <c r="E268" s="36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3">
        <v>1</v>
      </c>
      <c r="R268" s="35">
        <v>1</v>
      </c>
      <c r="S268" s="33">
        <v>1</v>
      </c>
      <c r="T268" s="33"/>
      <c r="U268" s="30"/>
      <c r="V268" s="28"/>
      <c r="W268" s="28"/>
      <c r="X268" s="28"/>
      <c r="Y268" s="81"/>
    </row>
    <row r="269" spans="1:73" s="6" customFormat="1" ht="15.75" hidden="1" customHeight="1" outlineLevel="2">
      <c r="A269" s="45" t="s">
        <v>253</v>
      </c>
      <c r="B269" s="33">
        <v>14.5</v>
      </c>
      <c r="C269" s="35">
        <v>0.1</v>
      </c>
      <c r="D269" s="33" t="s">
        <v>33</v>
      </c>
      <c r="E269" s="36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3">
        <v>14.5</v>
      </c>
      <c r="R269" s="35">
        <v>0.1</v>
      </c>
      <c r="S269" s="33" t="s">
        <v>33</v>
      </c>
      <c r="T269" s="33"/>
      <c r="U269" s="30"/>
      <c r="V269" s="28"/>
      <c r="W269" s="28"/>
      <c r="X269" s="28"/>
      <c r="Y269" s="81"/>
    </row>
    <row r="270" spans="1:73" s="6" customFormat="1" ht="15.75" hidden="1" customHeight="1" outlineLevel="2">
      <c r="A270" s="45" t="s">
        <v>254</v>
      </c>
      <c r="B270" s="33">
        <v>2</v>
      </c>
      <c r="C270" s="35">
        <v>2</v>
      </c>
      <c r="D270" s="33">
        <v>2</v>
      </c>
      <c r="E270" s="36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3">
        <v>2</v>
      </c>
      <c r="R270" s="35">
        <v>2</v>
      </c>
      <c r="S270" s="33">
        <v>2</v>
      </c>
      <c r="T270" s="33"/>
      <c r="U270" s="30"/>
      <c r="V270" s="28"/>
      <c r="W270" s="28"/>
      <c r="X270" s="28"/>
      <c r="Y270" s="81"/>
    </row>
    <row r="271" spans="1:73" s="6" customFormat="1" ht="15.75" hidden="1" customHeight="1" outlineLevel="2">
      <c r="A271" s="45" t="s">
        <v>255</v>
      </c>
      <c r="B271" s="33">
        <v>1.5</v>
      </c>
      <c r="C271" s="35">
        <v>1.5</v>
      </c>
      <c r="D271" s="33">
        <v>1.5</v>
      </c>
      <c r="E271" s="36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3">
        <v>1.5</v>
      </c>
      <c r="R271" s="35">
        <v>1.5</v>
      </c>
      <c r="S271" s="33">
        <v>1.5</v>
      </c>
      <c r="T271" s="33"/>
      <c r="U271" s="30"/>
      <c r="V271" s="28"/>
      <c r="W271" s="28"/>
      <c r="X271" s="28"/>
      <c r="Y271" s="81"/>
    </row>
    <row r="272" spans="1:73" s="6" customFormat="1" ht="15.75" hidden="1" customHeight="1" outlineLevel="2">
      <c r="A272" s="45" t="s">
        <v>256</v>
      </c>
      <c r="B272" s="33">
        <v>11.5</v>
      </c>
      <c r="C272" s="35">
        <v>11.5</v>
      </c>
      <c r="D272" s="33">
        <v>1</v>
      </c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3">
        <v>11.5</v>
      </c>
      <c r="R272" s="35">
        <v>11.5</v>
      </c>
      <c r="S272" s="33">
        <v>1</v>
      </c>
      <c r="T272" s="33"/>
      <c r="U272" s="30"/>
      <c r="V272" s="28"/>
      <c r="W272" s="28"/>
      <c r="X272" s="28"/>
      <c r="Y272" s="81"/>
    </row>
    <row r="273" spans="1:73" s="19" customFormat="1" ht="15.75" customHeight="1" outlineLevel="1" collapsed="1">
      <c r="A273" s="45" t="s">
        <v>257</v>
      </c>
      <c r="B273" s="33">
        <v>790.5</v>
      </c>
      <c r="C273" s="35">
        <v>58.6</v>
      </c>
      <c r="D273" s="33">
        <v>54.9</v>
      </c>
      <c r="E273" s="36"/>
      <c r="F273" s="36"/>
      <c r="G273" s="36"/>
      <c r="H273" s="36">
        <f>K273+N273+Q273</f>
        <v>790.5</v>
      </c>
      <c r="I273" s="36">
        <f>L273+O273+R273</f>
        <v>58.599999999999994</v>
      </c>
      <c r="J273" s="36">
        <f>M273+P273+S273</f>
        <v>54.899999999999991</v>
      </c>
      <c r="K273" s="36"/>
      <c r="L273" s="36"/>
      <c r="M273" s="36"/>
      <c r="N273" s="33">
        <f t="shared" ref="N273:S273" si="19">SUM(N274:N285)</f>
        <v>97.8</v>
      </c>
      <c r="O273" s="33">
        <f t="shared" si="19"/>
        <v>24.4</v>
      </c>
      <c r="P273" s="33">
        <f t="shared" si="19"/>
        <v>24.4</v>
      </c>
      <c r="Q273" s="33">
        <f t="shared" si="19"/>
        <v>692.7</v>
      </c>
      <c r="R273" s="33">
        <f t="shared" si="19"/>
        <v>34.199999999999996</v>
      </c>
      <c r="S273" s="33">
        <f t="shared" si="19"/>
        <v>30.499999999999996</v>
      </c>
      <c r="T273" s="33">
        <v>283.39999999999998</v>
      </c>
      <c r="U273" s="30">
        <f t="shared" si="17"/>
        <v>0.35850727387729281</v>
      </c>
      <c r="V273" s="28"/>
      <c r="W273" s="28"/>
      <c r="X273" s="28"/>
      <c r="Y273" s="81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</row>
    <row r="274" spans="1:73" s="6" customFormat="1" ht="15.75" hidden="1" customHeight="1" outlineLevel="2">
      <c r="A274" s="45" t="s">
        <v>258</v>
      </c>
      <c r="B274" s="33">
        <v>97.8</v>
      </c>
      <c r="C274" s="35">
        <v>24.4</v>
      </c>
      <c r="D274" s="33">
        <v>24.4</v>
      </c>
      <c r="E274" s="36"/>
      <c r="F274" s="36"/>
      <c r="G274" s="36"/>
      <c r="H274" s="36"/>
      <c r="I274" s="36"/>
      <c r="J274" s="36"/>
      <c r="K274" s="36"/>
      <c r="L274" s="36"/>
      <c r="M274" s="36"/>
      <c r="N274" s="33">
        <v>97.8</v>
      </c>
      <c r="O274" s="35">
        <v>24.4</v>
      </c>
      <c r="P274" s="33">
        <v>24.4</v>
      </c>
      <c r="Q274" s="36"/>
      <c r="R274" s="36"/>
      <c r="S274" s="36"/>
      <c r="T274" s="36"/>
      <c r="U274" s="30"/>
      <c r="V274" s="28"/>
      <c r="W274" s="28"/>
      <c r="X274" s="28"/>
      <c r="Y274" s="81"/>
    </row>
    <row r="275" spans="1:73" s="6" customFormat="1" ht="15.75" hidden="1" customHeight="1" outlineLevel="2">
      <c r="A275" s="45" t="s">
        <v>259</v>
      </c>
      <c r="B275" s="33">
        <v>60.2</v>
      </c>
      <c r="C275" s="35">
        <v>2.2000000000000002</v>
      </c>
      <c r="D275" s="33">
        <v>2.2000000000000002</v>
      </c>
      <c r="E275" s="36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3">
        <v>60.2</v>
      </c>
      <c r="R275" s="35">
        <v>2.2000000000000002</v>
      </c>
      <c r="S275" s="33">
        <v>2.2000000000000002</v>
      </c>
      <c r="T275" s="33"/>
      <c r="U275" s="30"/>
      <c r="V275" s="28"/>
      <c r="W275" s="28"/>
      <c r="X275" s="28"/>
      <c r="Y275" s="81"/>
    </row>
    <row r="276" spans="1:73" s="6" customFormat="1" ht="15.75" hidden="1" customHeight="1" outlineLevel="2">
      <c r="A276" s="45" t="s">
        <v>260</v>
      </c>
      <c r="B276" s="33">
        <v>140.5</v>
      </c>
      <c r="C276" s="35">
        <v>7.9</v>
      </c>
      <c r="D276" s="33">
        <v>7.9</v>
      </c>
      <c r="E276" s="36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3">
        <v>140.5</v>
      </c>
      <c r="R276" s="35">
        <v>7.9</v>
      </c>
      <c r="S276" s="33">
        <v>7.9</v>
      </c>
      <c r="T276" s="33"/>
      <c r="U276" s="30"/>
      <c r="V276" s="28"/>
      <c r="W276" s="28"/>
      <c r="X276" s="28"/>
      <c r="Y276" s="81"/>
    </row>
    <row r="277" spans="1:73" s="6" customFormat="1" ht="15.75" hidden="1" customHeight="1" outlineLevel="2">
      <c r="A277" s="45" t="s">
        <v>242</v>
      </c>
      <c r="B277" s="33">
        <v>69.900000000000006</v>
      </c>
      <c r="C277" s="35">
        <v>3.1</v>
      </c>
      <c r="D277" s="33">
        <v>3.1</v>
      </c>
      <c r="E277" s="36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3">
        <v>69.900000000000006</v>
      </c>
      <c r="R277" s="35">
        <v>3.1</v>
      </c>
      <c r="S277" s="33">
        <v>3.1</v>
      </c>
      <c r="T277" s="33"/>
      <c r="U277" s="30"/>
      <c r="V277" s="28"/>
      <c r="W277" s="28"/>
      <c r="X277" s="28"/>
      <c r="Y277" s="81"/>
    </row>
    <row r="278" spans="1:73" s="6" customFormat="1" ht="15.75" hidden="1" customHeight="1" outlineLevel="2">
      <c r="A278" s="45" t="s">
        <v>261</v>
      </c>
      <c r="B278" s="33">
        <v>170.4</v>
      </c>
      <c r="C278" s="35">
        <v>4.4000000000000004</v>
      </c>
      <c r="D278" s="33">
        <v>4.4000000000000004</v>
      </c>
      <c r="E278" s="36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3">
        <v>170.4</v>
      </c>
      <c r="R278" s="35">
        <v>4.4000000000000004</v>
      </c>
      <c r="S278" s="33">
        <v>4.4000000000000004</v>
      </c>
      <c r="T278" s="33"/>
      <c r="U278" s="30"/>
      <c r="V278" s="28"/>
      <c r="W278" s="28"/>
      <c r="X278" s="28"/>
      <c r="Y278" s="81"/>
    </row>
    <row r="279" spans="1:73" s="6" customFormat="1" ht="15.75" hidden="1" customHeight="1" outlineLevel="2">
      <c r="A279" s="45" t="s">
        <v>262</v>
      </c>
      <c r="B279" s="33">
        <v>66.099999999999994</v>
      </c>
      <c r="C279" s="35">
        <v>6.9</v>
      </c>
      <c r="D279" s="33">
        <v>3.7</v>
      </c>
      <c r="E279" s="36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3">
        <v>66.099999999999994</v>
      </c>
      <c r="R279" s="35">
        <v>6.9</v>
      </c>
      <c r="S279" s="33">
        <v>3.7</v>
      </c>
      <c r="T279" s="33"/>
      <c r="U279" s="30"/>
      <c r="V279" s="28"/>
      <c r="W279" s="28"/>
      <c r="X279" s="28"/>
      <c r="Y279" s="81"/>
    </row>
    <row r="280" spans="1:73" s="6" customFormat="1" ht="15.75" hidden="1" customHeight="1" outlineLevel="2">
      <c r="A280" s="45" t="s">
        <v>263</v>
      </c>
      <c r="B280" s="33">
        <v>40.9</v>
      </c>
      <c r="C280" s="35">
        <v>0.9</v>
      </c>
      <c r="D280" s="33">
        <v>0.9</v>
      </c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3">
        <v>40.9</v>
      </c>
      <c r="R280" s="35">
        <v>0.9</v>
      </c>
      <c r="S280" s="33">
        <v>0.9</v>
      </c>
      <c r="T280" s="33"/>
      <c r="U280" s="30"/>
      <c r="V280" s="28"/>
      <c r="W280" s="28"/>
      <c r="X280" s="28"/>
      <c r="Y280" s="81"/>
    </row>
    <row r="281" spans="1:73" s="6" customFormat="1" ht="15.75" hidden="1" customHeight="1" outlineLevel="2">
      <c r="A281" s="45" t="s">
        <v>264</v>
      </c>
      <c r="B281" s="33">
        <v>10.7</v>
      </c>
      <c r="C281" s="35">
        <v>2.9</v>
      </c>
      <c r="D281" s="33">
        <v>2.9</v>
      </c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3">
        <v>10.7</v>
      </c>
      <c r="R281" s="35">
        <v>2.9</v>
      </c>
      <c r="S281" s="33">
        <v>2.9</v>
      </c>
      <c r="T281" s="33"/>
      <c r="U281" s="30"/>
      <c r="V281" s="28"/>
      <c r="W281" s="28"/>
      <c r="X281" s="28"/>
      <c r="Y281" s="81"/>
    </row>
    <row r="282" spans="1:73" s="6" customFormat="1" ht="15.75" hidden="1" customHeight="1" outlineLevel="2">
      <c r="A282" s="45" t="s">
        <v>265</v>
      </c>
      <c r="B282" s="33">
        <v>39</v>
      </c>
      <c r="C282" s="35">
        <v>0.5</v>
      </c>
      <c r="D282" s="33" t="s">
        <v>33</v>
      </c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3">
        <v>39</v>
      </c>
      <c r="R282" s="35">
        <v>0.5</v>
      </c>
      <c r="S282" s="33" t="s">
        <v>33</v>
      </c>
      <c r="T282" s="33"/>
      <c r="U282" s="30"/>
      <c r="V282" s="28"/>
      <c r="W282" s="28"/>
      <c r="X282" s="28"/>
      <c r="Y282" s="81"/>
    </row>
    <row r="283" spans="1:73" s="6" customFormat="1" ht="15.75" hidden="1" customHeight="1" outlineLevel="2">
      <c r="A283" s="45" t="s">
        <v>266</v>
      </c>
      <c r="B283" s="33">
        <v>50</v>
      </c>
      <c r="C283" s="35">
        <v>1.5</v>
      </c>
      <c r="D283" s="33">
        <v>1.5</v>
      </c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3">
        <v>50</v>
      </c>
      <c r="R283" s="35">
        <v>1.5</v>
      </c>
      <c r="S283" s="33">
        <v>1.5</v>
      </c>
      <c r="T283" s="33"/>
      <c r="U283" s="30"/>
      <c r="V283" s="28"/>
      <c r="W283" s="28"/>
      <c r="X283" s="28"/>
      <c r="Y283" s="81"/>
    </row>
    <row r="284" spans="1:73" s="6" customFormat="1" ht="15.75" hidden="1" customHeight="1" outlineLevel="2">
      <c r="A284" s="45" t="s">
        <v>267</v>
      </c>
      <c r="B284" s="33">
        <v>17.5</v>
      </c>
      <c r="C284" s="35">
        <v>1.9</v>
      </c>
      <c r="D284" s="33">
        <v>1.9</v>
      </c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3">
        <v>17.5</v>
      </c>
      <c r="R284" s="35">
        <v>1.9</v>
      </c>
      <c r="S284" s="33">
        <v>1.9</v>
      </c>
      <c r="T284" s="33"/>
      <c r="U284" s="30"/>
      <c r="V284" s="28"/>
      <c r="W284" s="28"/>
      <c r="X284" s="28"/>
      <c r="Y284" s="81"/>
    </row>
    <row r="285" spans="1:73" s="6" customFormat="1" ht="15.75" hidden="1" customHeight="1" outlineLevel="2">
      <c r="A285" s="45" t="s">
        <v>236</v>
      </c>
      <c r="B285" s="33">
        <v>27.5</v>
      </c>
      <c r="C285" s="35">
        <v>2</v>
      </c>
      <c r="D285" s="33">
        <v>2</v>
      </c>
      <c r="E285" s="36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3">
        <v>27.5</v>
      </c>
      <c r="R285" s="35">
        <v>2</v>
      </c>
      <c r="S285" s="33">
        <v>2</v>
      </c>
      <c r="T285" s="33"/>
      <c r="U285" s="30"/>
      <c r="V285" s="28"/>
      <c r="W285" s="28"/>
      <c r="X285" s="28"/>
      <c r="Y285" s="81"/>
    </row>
    <row r="286" spans="1:73" s="19" customFormat="1" ht="15.75" customHeight="1" outlineLevel="1" collapsed="1">
      <c r="A286" s="45" t="s">
        <v>268</v>
      </c>
      <c r="B286" s="33">
        <v>591.9</v>
      </c>
      <c r="C286" s="35">
        <v>263.89999999999998</v>
      </c>
      <c r="D286" s="33">
        <v>263.89999999999998</v>
      </c>
      <c r="E286" s="36"/>
      <c r="F286" s="36"/>
      <c r="G286" s="36"/>
      <c r="H286" s="36">
        <f>K286+N286+Q286</f>
        <v>591.90000000000009</v>
      </c>
      <c r="I286" s="36">
        <f>L286+O286+R286</f>
        <v>263.90000000000003</v>
      </c>
      <c r="J286" s="36">
        <f>M286+P286+S286</f>
        <v>263.90000000000003</v>
      </c>
      <c r="K286" s="33">
        <v>188</v>
      </c>
      <c r="L286" s="35">
        <v>60.1</v>
      </c>
      <c r="M286" s="33">
        <v>60.1</v>
      </c>
      <c r="N286" s="33">
        <f t="shared" ref="N286:S286" si="20">SUM(N287:N300)</f>
        <v>122.10000000000002</v>
      </c>
      <c r="O286" s="33">
        <f t="shared" si="20"/>
        <v>73.700000000000017</v>
      </c>
      <c r="P286" s="33">
        <f t="shared" si="20"/>
        <v>73.700000000000017</v>
      </c>
      <c r="Q286" s="33">
        <f t="shared" si="20"/>
        <v>281.8</v>
      </c>
      <c r="R286" s="33">
        <f t="shared" si="20"/>
        <v>130.10000000000002</v>
      </c>
      <c r="S286" s="33">
        <f t="shared" si="20"/>
        <v>130.10000000000002</v>
      </c>
      <c r="T286" s="33">
        <v>153.9</v>
      </c>
      <c r="U286" s="30">
        <f t="shared" ref="U286:U317" si="21">T286/H286</f>
        <v>0.2600101368474404</v>
      </c>
      <c r="V286" s="33">
        <v>22</v>
      </c>
      <c r="W286" s="33">
        <v>1059</v>
      </c>
      <c r="X286" s="28"/>
      <c r="Y286" s="81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</row>
    <row r="287" spans="1:73" s="6" customFormat="1" ht="15" hidden="1" outlineLevel="2">
      <c r="A287" s="45" t="s">
        <v>269</v>
      </c>
      <c r="B287" s="33">
        <v>310.10000000000002</v>
      </c>
      <c r="C287" s="35">
        <v>133.80000000000001</v>
      </c>
      <c r="D287" s="33">
        <v>133.80000000000001</v>
      </c>
      <c r="E287" s="36"/>
      <c r="F287" s="36"/>
      <c r="G287" s="36"/>
      <c r="H287" s="36"/>
      <c r="I287" s="36"/>
      <c r="J287" s="36"/>
      <c r="K287" s="36"/>
      <c r="L287" s="36"/>
      <c r="M287" s="36"/>
      <c r="N287" s="36">
        <f>Q302-K286</f>
        <v>122.10000000000002</v>
      </c>
      <c r="O287" s="36">
        <f>R302-L286</f>
        <v>73.700000000000017</v>
      </c>
      <c r="P287" s="36">
        <f>S302-M286</f>
        <v>73.700000000000017</v>
      </c>
      <c r="Q287" s="36"/>
      <c r="R287" s="36"/>
      <c r="S287" s="36"/>
      <c r="T287" s="36"/>
      <c r="U287" s="30"/>
      <c r="V287" s="28"/>
      <c r="W287" s="28"/>
      <c r="X287" s="28"/>
      <c r="Y287" s="81"/>
    </row>
    <row r="288" spans="1:73" s="6" customFormat="1" ht="15.75" hidden="1" customHeight="1" outlineLevel="2">
      <c r="A288" s="45" t="s">
        <v>270</v>
      </c>
      <c r="B288" s="33">
        <v>15</v>
      </c>
      <c r="C288" s="35">
        <v>2</v>
      </c>
      <c r="D288" s="33">
        <v>2</v>
      </c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3">
        <v>15</v>
      </c>
      <c r="R288" s="35">
        <v>2</v>
      </c>
      <c r="S288" s="33">
        <v>2</v>
      </c>
      <c r="T288" s="33"/>
      <c r="U288" s="30"/>
      <c r="V288" s="28"/>
      <c r="W288" s="28"/>
      <c r="X288" s="28"/>
      <c r="Y288" s="81"/>
    </row>
    <row r="289" spans="1:73" s="6" customFormat="1" ht="15.75" hidden="1" customHeight="1" outlineLevel="2">
      <c r="A289" s="45" t="s">
        <v>81</v>
      </c>
      <c r="B289" s="33">
        <v>27.1</v>
      </c>
      <c r="C289" s="35">
        <v>4</v>
      </c>
      <c r="D289" s="33">
        <v>4</v>
      </c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3">
        <v>27.1</v>
      </c>
      <c r="R289" s="35">
        <v>4</v>
      </c>
      <c r="S289" s="33">
        <v>4</v>
      </c>
      <c r="T289" s="33"/>
      <c r="U289" s="30"/>
      <c r="V289" s="28"/>
      <c r="W289" s="28"/>
      <c r="X289" s="28"/>
      <c r="Y289" s="81"/>
    </row>
    <row r="290" spans="1:73" s="6" customFormat="1" ht="15.75" hidden="1" customHeight="1" outlineLevel="2">
      <c r="A290" s="45" t="s">
        <v>271</v>
      </c>
      <c r="B290" s="33">
        <v>10.8</v>
      </c>
      <c r="C290" s="35">
        <v>10.8</v>
      </c>
      <c r="D290" s="33">
        <v>10.8</v>
      </c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3">
        <v>10.8</v>
      </c>
      <c r="R290" s="35">
        <v>10.8</v>
      </c>
      <c r="S290" s="33">
        <v>10.8</v>
      </c>
      <c r="T290" s="33"/>
      <c r="U290" s="30"/>
      <c r="V290" s="28"/>
      <c r="W290" s="28"/>
      <c r="X290" s="28"/>
      <c r="Y290" s="81"/>
    </row>
    <row r="291" spans="1:73" s="6" customFormat="1" ht="15.75" hidden="1" customHeight="1" outlineLevel="2">
      <c r="A291" s="45" t="s">
        <v>272</v>
      </c>
      <c r="B291" s="33">
        <v>29</v>
      </c>
      <c r="C291" s="35">
        <v>4</v>
      </c>
      <c r="D291" s="33">
        <v>4</v>
      </c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3">
        <v>29</v>
      </c>
      <c r="R291" s="35">
        <v>4</v>
      </c>
      <c r="S291" s="33">
        <v>4</v>
      </c>
      <c r="T291" s="33"/>
      <c r="U291" s="30"/>
      <c r="V291" s="28"/>
      <c r="W291" s="28"/>
      <c r="X291" s="28"/>
      <c r="Y291" s="81"/>
    </row>
    <row r="292" spans="1:73" s="6" customFormat="1" ht="15.75" hidden="1" customHeight="1" outlineLevel="2">
      <c r="A292" s="45" t="s">
        <v>273</v>
      </c>
      <c r="B292" s="33">
        <v>10.199999999999999</v>
      </c>
      <c r="C292" s="35">
        <v>10.199999999999999</v>
      </c>
      <c r="D292" s="33">
        <v>10.199999999999999</v>
      </c>
      <c r="E292" s="36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3">
        <v>10.199999999999999</v>
      </c>
      <c r="R292" s="35">
        <v>10.199999999999999</v>
      </c>
      <c r="S292" s="33">
        <v>10.199999999999999</v>
      </c>
      <c r="T292" s="33"/>
      <c r="U292" s="30"/>
      <c r="V292" s="28"/>
      <c r="W292" s="28"/>
      <c r="X292" s="28"/>
      <c r="Y292" s="81"/>
    </row>
    <row r="293" spans="1:73" s="6" customFormat="1" ht="15.75" hidden="1" customHeight="1" outlineLevel="2">
      <c r="A293" s="45" t="s">
        <v>274</v>
      </c>
      <c r="B293" s="33">
        <v>38</v>
      </c>
      <c r="C293" s="35">
        <v>8</v>
      </c>
      <c r="D293" s="33">
        <v>8</v>
      </c>
      <c r="E293" s="36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3">
        <v>38</v>
      </c>
      <c r="R293" s="35">
        <v>8</v>
      </c>
      <c r="S293" s="33">
        <v>8</v>
      </c>
      <c r="T293" s="33"/>
      <c r="U293" s="30"/>
      <c r="V293" s="28"/>
      <c r="W293" s="28"/>
      <c r="X293" s="28"/>
      <c r="Y293" s="81"/>
    </row>
    <row r="294" spans="1:73" s="6" customFormat="1" ht="15.75" hidden="1" customHeight="1" outlineLevel="2">
      <c r="A294" s="45" t="s">
        <v>275</v>
      </c>
      <c r="B294" s="33">
        <v>19.5</v>
      </c>
      <c r="C294" s="35">
        <v>15.9</v>
      </c>
      <c r="D294" s="33">
        <v>15.9</v>
      </c>
      <c r="E294" s="36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3">
        <v>19.5</v>
      </c>
      <c r="R294" s="35">
        <v>15.9</v>
      </c>
      <c r="S294" s="33">
        <v>15.9</v>
      </c>
      <c r="T294" s="33"/>
      <c r="U294" s="30"/>
      <c r="V294" s="28"/>
      <c r="W294" s="28"/>
      <c r="X294" s="28"/>
      <c r="Y294" s="81"/>
    </row>
    <row r="295" spans="1:73" s="6" customFormat="1" ht="15.75" hidden="1" customHeight="1" outlineLevel="2">
      <c r="A295" s="45" t="s">
        <v>276</v>
      </c>
      <c r="B295" s="33">
        <v>28</v>
      </c>
      <c r="C295" s="35">
        <v>28</v>
      </c>
      <c r="D295" s="33">
        <v>28</v>
      </c>
      <c r="E295" s="36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3">
        <v>28</v>
      </c>
      <c r="R295" s="35">
        <v>28</v>
      </c>
      <c r="S295" s="33">
        <v>28</v>
      </c>
      <c r="T295" s="33"/>
      <c r="U295" s="30"/>
      <c r="V295" s="28"/>
      <c r="W295" s="28"/>
      <c r="X295" s="28"/>
      <c r="Y295" s="81"/>
    </row>
    <row r="296" spans="1:73" s="6" customFormat="1" ht="15.75" hidden="1" customHeight="1" outlineLevel="2">
      <c r="A296" s="45" t="s">
        <v>277</v>
      </c>
      <c r="B296" s="33">
        <v>2.2000000000000002</v>
      </c>
      <c r="C296" s="35">
        <v>2.2000000000000002</v>
      </c>
      <c r="D296" s="33">
        <v>2.2000000000000002</v>
      </c>
      <c r="E296" s="36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3">
        <v>2.2000000000000002</v>
      </c>
      <c r="R296" s="35">
        <v>2.2000000000000002</v>
      </c>
      <c r="S296" s="33">
        <v>2.2000000000000002</v>
      </c>
      <c r="T296" s="33"/>
      <c r="U296" s="30"/>
      <c r="V296" s="28"/>
      <c r="W296" s="28"/>
      <c r="X296" s="28"/>
      <c r="Y296" s="81"/>
    </row>
    <row r="297" spans="1:73" s="6" customFormat="1" ht="15.75" hidden="1" customHeight="1" outlineLevel="2">
      <c r="A297" s="45" t="s">
        <v>278</v>
      </c>
      <c r="B297" s="33">
        <v>19</v>
      </c>
      <c r="C297" s="35">
        <v>19</v>
      </c>
      <c r="D297" s="33">
        <v>19</v>
      </c>
      <c r="E297" s="36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3">
        <v>19</v>
      </c>
      <c r="R297" s="35">
        <v>19</v>
      </c>
      <c r="S297" s="33">
        <v>19</v>
      </c>
      <c r="T297" s="33"/>
      <c r="U297" s="30"/>
      <c r="V297" s="28"/>
      <c r="W297" s="28"/>
      <c r="X297" s="28"/>
      <c r="Y297" s="81"/>
    </row>
    <row r="298" spans="1:73" s="6" customFormat="1" ht="15.75" hidden="1" customHeight="1" outlineLevel="2">
      <c r="A298" s="45" t="s">
        <v>123</v>
      </c>
      <c r="B298" s="33">
        <v>12</v>
      </c>
      <c r="C298" s="35">
        <v>9</v>
      </c>
      <c r="D298" s="33">
        <v>9</v>
      </c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3">
        <v>12</v>
      </c>
      <c r="R298" s="35">
        <v>9</v>
      </c>
      <c r="S298" s="33">
        <v>9</v>
      </c>
      <c r="T298" s="33"/>
      <c r="U298" s="30"/>
      <c r="V298" s="28"/>
      <c r="W298" s="28"/>
      <c r="X298" s="28"/>
      <c r="Y298" s="81"/>
    </row>
    <row r="299" spans="1:73" s="6" customFormat="1" ht="15.75" hidden="1" customHeight="1" outlineLevel="2">
      <c r="A299" s="45" t="s">
        <v>279</v>
      </c>
      <c r="B299" s="33">
        <v>10</v>
      </c>
      <c r="C299" s="35">
        <v>10</v>
      </c>
      <c r="D299" s="33">
        <v>10</v>
      </c>
      <c r="E299" s="36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3">
        <v>10</v>
      </c>
      <c r="R299" s="35">
        <v>10</v>
      </c>
      <c r="S299" s="33">
        <v>10</v>
      </c>
      <c r="T299" s="33"/>
      <c r="U299" s="30"/>
      <c r="V299" s="28"/>
      <c r="W299" s="28"/>
      <c r="X299" s="28"/>
      <c r="Y299" s="81"/>
    </row>
    <row r="300" spans="1:73" s="6" customFormat="1" ht="15.75" hidden="1" customHeight="1" outlineLevel="2">
      <c r="A300" s="45" t="s">
        <v>280</v>
      </c>
      <c r="B300" s="33">
        <v>61</v>
      </c>
      <c r="C300" s="35">
        <v>7</v>
      </c>
      <c r="D300" s="33">
        <v>7</v>
      </c>
      <c r="E300" s="36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3">
        <v>61</v>
      </c>
      <c r="R300" s="35">
        <v>7</v>
      </c>
      <c r="S300" s="33">
        <v>7</v>
      </c>
      <c r="T300" s="33"/>
      <c r="U300" s="30"/>
      <c r="V300" s="28"/>
      <c r="W300" s="28"/>
      <c r="X300" s="28"/>
      <c r="Y300" s="81"/>
    </row>
    <row r="301" spans="1:73" s="6" customFormat="1" ht="15" hidden="1" outlineLevel="2">
      <c r="A301" s="45" t="s">
        <v>230</v>
      </c>
      <c r="B301" s="33"/>
      <c r="C301" s="35"/>
      <c r="D301" s="33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3"/>
      <c r="R301" s="35"/>
      <c r="S301" s="33"/>
      <c r="T301" s="33"/>
      <c r="U301" s="30"/>
      <c r="V301" s="28"/>
      <c r="W301" s="28"/>
      <c r="X301" s="28"/>
      <c r="Y301" s="81"/>
    </row>
    <row r="302" spans="1:73" s="6" customFormat="1" ht="15.75" hidden="1" customHeight="1" outlineLevel="2">
      <c r="A302" s="45" t="s">
        <v>281</v>
      </c>
      <c r="B302" s="33">
        <v>188</v>
      </c>
      <c r="C302" s="35">
        <v>60.1</v>
      </c>
      <c r="D302" s="33">
        <v>60.1</v>
      </c>
      <c r="E302" s="36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3">
        <v>310.10000000000002</v>
      </c>
      <c r="R302" s="35">
        <v>133.80000000000001</v>
      </c>
      <c r="S302" s="33">
        <v>133.80000000000001</v>
      </c>
      <c r="T302" s="33"/>
      <c r="U302" s="30"/>
      <c r="V302" s="28"/>
      <c r="W302" s="28"/>
      <c r="X302" s="28"/>
      <c r="Y302" s="81"/>
    </row>
    <row r="303" spans="1:73" s="19" customFormat="1" ht="15.75" customHeight="1" outlineLevel="1" collapsed="1">
      <c r="A303" s="45" t="s">
        <v>282</v>
      </c>
      <c r="B303" s="33">
        <v>381.9</v>
      </c>
      <c r="C303" s="35">
        <v>163.1</v>
      </c>
      <c r="D303" s="33">
        <v>93.6</v>
      </c>
      <c r="E303" s="36"/>
      <c r="F303" s="36"/>
      <c r="G303" s="36"/>
      <c r="H303" s="36">
        <f>K303+N303+Q303</f>
        <v>381.9</v>
      </c>
      <c r="I303" s="36">
        <f>L303+O303+R303</f>
        <v>163.1</v>
      </c>
      <c r="J303" s="36">
        <f>M303+P303+S303</f>
        <v>93.600000000000009</v>
      </c>
      <c r="K303" s="33">
        <v>41.4</v>
      </c>
      <c r="L303" s="35">
        <v>18.899999999999999</v>
      </c>
      <c r="M303" s="33"/>
      <c r="N303" s="33">
        <f t="shared" ref="N303:S303" si="22">SUM(N304:N314)</f>
        <v>67.199999999999989</v>
      </c>
      <c r="O303" s="33">
        <f t="shared" si="22"/>
        <v>44.7</v>
      </c>
      <c r="P303" s="33">
        <f t="shared" si="22"/>
        <v>1.9</v>
      </c>
      <c r="Q303" s="33">
        <f t="shared" si="22"/>
        <v>273.3</v>
      </c>
      <c r="R303" s="33">
        <f t="shared" si="22"/>
        <v>99.5</v>
      </c>
      <c r="S303" s="33">
        <f t="shared" si="22"/>
        <v>91.7</v>
      </c>
      <c r="T303" s="33">
        <v>52.4</v>
      </c>
      <c r="U303" s="30">
        <f t="shared" si="21"/>
        <v>0.13720869337522912</v>
      </c>
      <c r="V303" s="33">
        <v>2</v>
      </c>
      <c r="W303" s="33">
        <v>20</v>
      </c>
      <c r="X303" s="33">
        <v>1</v>
      </c>
      <c r="Y303" s="80">
        <v>12</v>
      </c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</row>
    <row r="304" spans="1:73" s="6" customFormat="1" ht="15" hidden="1" outlineLevel="2">
      <c r="A304" s="45" t="s">
        <v>283</v>
      </c>
      <c r="B304" s="33">
        <v>108.6</v>
      </c>
      <c r="C304" s="35">
        <v>63.6</v>
      </c>
      <c r="D304" s="33">
        <v>1.9</v>
      </c>
      <c r="E304" s="36"/>
      <c r="F304" s="36"/>
      <c r="G304" s="36"/>
      <c r="H304" s="36"/>
      <c r="I304" s="36"/>
      <c r="J304" s="36"/>
      <c r="K304" s="36"/>
      <c r="L304" s="36"/>
      <c r="M304" s="36"/>
      <c r="N304" s="36">
        <f>Q316-K303</f>
        <v>67.199999999999989</v>
      </c>
      <c r="O304" s="36">
        <f>R316-L303</f>
        <v>44.7</v>
      </c>
      <c r="P304" s="36">
        <f>S316-M303</f>
        <v>1.9</v>
      </c>
      <c r="Q304" s="36"/>
      <c r="R304" s="36"/>
      <c r="S304" s="36"/>
      <c r="T304" s="36"/>
      <c r="U304" s="30"/>
      <c r="V304" s="28"/>
      <c r="W304" s="28"/>
      <c r="X304" s="28"/>
      <c r="Y304" s="81"/>
    </row>
    <row r="305" spans="1:73" s="6" customFormat="1" ht="15.75" hidden="1" customHeight="1" outlineLevel="2">
      <c r="A305" s="45" t="s">
        <v>284</v>
      </c>
      <c r="B305" s="33">
        <v>22.2</v>
      </c>
      <c r="C305" s="35">
        <v>11.2</v>
      </c>
      <c r="D305" s="33">
        <v>11.2</v>
      </c>
      <c r="E305" s="36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3">
        <v>22.2</v>
      </c>
      <c r="R305" s="35">
        <v>11.2</v>
      </c>
      <c r="S305" s="33">
        <v>11.2</v>
      </c>
      <c r="T305" s="33"/>
      <c r="U305" s="30"/>
      <c r="V305" s="28"/>
      <c r="W305" s="28"/>
      <c r="X305" s="28"/>
      <c r="Y305" s="81"/>
    </row>
    <row r="306" spans="1:73" s="6" customFormat="1" ht="15.75" hidden="1" customHeight="1" outlineLevel="2">
      <c r="A306" s="45" t="s">
        <v>285</v>
      </c>
      <c r="B306" s="33">
        <v>23.1</v>
      </c>
      <c r="C306" s="35">
        <v>5</v>
      </c>
      <c r="D306" s="33">
        <v>5</v>
      </c>
      <c r="E306" s="36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3">
        <v>23.1</v>
      </c>
      <c r="R306" s="35">
        <v>5</v>
      </c>
      <c r="S306" s="33">
        <v>5</v>
      </c>
      <c r="T306" s="33"/>
      <c r="U306" s="30"/>
      <c r="V306" s="28"/>
      <c r="W306" s="28"/>
      <c r="X306" s="28"/>
      <c r="Y306" s="81"/>
    </row>
    <row r="307" spans="1:73" s="6" customFormat="1" ht="15.75" hidden="1" customHeight="1" outlineLevel="2">
      <c r="A307" s="45" t="s">
        <v>286</v>
      </c>
      <c r="B307" s="33">
        <v>44.3</v>
      </c>
      <c r="C307" s="35">
        <v>8.9</v>
      </c>
      <c r="D307" s="33">
        <v>8.9</v>
      </c>
      <c r="E307" s="36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3">
        <v>44.3</v>
      </c>
      <c r="R307" s="35">
        <v>8.9</v>
      </c>
      <c r="S307" s="33">
        <v>8.9</v>
      </c>
      <c r="T307" s="33"/>
      <c r="U307" s="30"/>
      <c r="V307" s="28"/>
      <c r="W307" s="28"/>
      <c r="X307" s="28"/>
      <c r="Y307" s="81"/>
    </row>
    <row r="308" spans="1:73" s="6" customFormat="1" ht="15.75" hidden="1" customHeight="1" outlineLevel="2">
      <c r="A308" s="45" t="s">
        <v>287</v>
      </c>
      <c r="B308" s="33">
        <v>18.399999999999999</v>
      </c>
      <c r="C308" s="35">
        <v>7.6</v>
      </c>
      <c r="D308" s="33">
        <v>7.6</v>
      </c>
      <c r="E308" s="36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3">
        <v>18.399999999999999</v>
      </c>
      <c r="R308" s="35">
        <v>7.6</v>
      </c>
      <c r="S308" s="33">
        <v>7.6</v>
      </c>
      <c r="T308" s="33"/>
      <c r="U308" s="30"/>
      <c r="V308" s="28"/>
      <c r="W308" s="28"/>
      <c r="X308" s="28"/>
      <c r="Y308" s="81"/>
    </row>
    <row r="309" spans="1:73" s="6" customFormat="1" ht="15.75" hidden="1" customHeight="1" outlineLevel="2">
      <c r="A309" s="45" t="s">
        <v>288</v>
      </c>
      <c r="B309" s="33">
        <v>17</v>
      </c>
      <c r="C309" s="35">
        <v>17</v>
      </c>
      <c r="D309" s="33">
        <v>17</v>
      </c>
      <c r="E309" s="36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3">
        <v>17</v>
      </c>
      <c r="R309" s="35">
        <v>17</v>
      </c>
      <c r="S309" s="33">
        <v>17</v>
      </c>
      <c r="T309" s="33"/>
      <c r="U309" s="30"/>
      <c r="V309" s="28"/>
      <c r="W309" s="28"/>
      <c r="X309" s="28"/>
      <c r="Y309" s="81"/>
    </row>
    <row r="310" spans="1:73" s="6" customFormat="1" ht="15.75" hidden="1" customHeight="1" outlineLevel="2">
      <c r="A310" s="45" t="s">
        <v>289</v>
      </c>
      <c r="B310" s="33">
        <v>17.3</v>
      </c>
      <c r="C310" s="35">
        <v>5.8</v>
      </c>
      <c r="D310" s="33" t="s">
        <v>33</v>
      </c>
      <c r="E310" s="36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3">
        <v>17.3</v>
      </c>
      <c r="R310" s="35">
        <v>5.8</v>
      </c>
      <c r="S310" s="33" t="s">
        <v>33</v>
      </c>
      <c r="T310" s="33"/>
      <c r="U310" s="30"/>
      <c r="V310" s="28"/>
      <c r="W310" s="28"/>
      <c r="X310" s="28"/>
      <c r="Y310" s="81"/>
    </row>
    <row r="311" spans="1:73" s="6" customFormat="1" ht="15.75" hidden="1" customHeight="1" outlineLevel="2">
      <c r="A311" s="45" t="s">
        <v>290</v>
      </c>
      <c r="B311" s="33">
        <v>39.799999999999997</v>
      </c>
      <c r="C311" s="35">
        <v>10</v>
      </c>
      <c r="D311" s="33">
        <v>10</v>
      </c>
      <c r="E311" s="36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3">
        <v>39.799999999999997</v>
      </c>
      <c r="R311" s="35">
        <v>10</v>
      </c>
      <c r="S311" s="33">
        <v>10</v>
      </c>
      <c r="T311" s="33"/>
      <c r="U311" s="30"/>
      <c r="V311" s="28"/>
      <c r="W311" s="28"/>
      <c r="X311" s="28"/>
      <c r="Y311" s="81"/>
    </row>
    <row r="312" spans="1:73" s="6" customFormat="1" ht="15.75" hidden="1" customHeight="1" outlineLevel="2">
      <c r="A312" s="45" t="s">
        <v>291</v>
      </c>
      <c r="B312" s="33">
        <v>56.2</v>
      </c>
      <c r="C312" s="35">
        <v>18.8</v>
      </c>
      <c r="D312" s="33">
        <v>18.8</v>
      </c>
      <c r="E312" s="36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3">
        <v>56.2</v>
      </c>
      <c r="R312" s="35">
        <v>18.8</v>
      </c>
      <c r="S312" s="33">
        <v>18.8</v>
      </c>
      <c r="T312" s="33"/>
      <c r="U312" s="30"/>
      <c r="V312" s="28"/>
      <c r="W312" s="28"/>
      <c r="X312" s="28"/>
      <c r="Y312" s="81"/>
    </row>
    <row r="313" spans="1:73" s="6" customFormat="1" ht="15.75" hidden="1" customHeight="1" outlineLevel="2">
      <c r="A313" s="45" t="s">
        <v>292</v>
      </c>
      <c r="B313" s="33">
        <v>24</v>
      </c>
      <c r="C313" s="35">
        <v>13.2</v>
      </c>
      <c r="D313" s="33">
        <v>13.2</v>
      </c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3">
        <v>24</v>
      </c>
      <c r="R313" s="35">
        <v>13.2</v>
      </c>
      <c r="S313" s="33">
        <v>13.2</v>
      </c>
      <c r="T313" s="33"/>
      <c r="U313" s="30"/>
      <c r="V313" s="28"/>
      <c r="W313" s="28"/>
      <c r="X313" s="28"/>
      <c r="Y313" s="81"/>
    </row>
    <row r="314" spans="1:73" s="6" customFormat="1" ht="15.75" hidden="1" customHeight="1" outlineLevel="2">
      <c r="A314" s="45" t="s">
        <v>293</v>
      </c>
      <c r="B314" s="33">
        <v>11</v>
      </c>
      <c r="C314" s="35">
        <v>2</v>
      </c>
      <c r="D314" s="33" t="s">
        <v>33</v>
      </c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3">
        <v>11</v>
      </c>
      <c r="R314" s="35">
        <v>2</v>
      </c>
      <c r="S314" s="33" t="s">
        <v>33</v>
      </c>
      <c r="T314" s="33"/>
      <c r="U314" s="30"/>
      <c r="V314" s="28"/>
      <c r="W314" s="28"/>
      <c r="X314" s="28"/>
      <c r="Y314" s="81"/>
    </row>
    <row r="315" spans="1:73" s="6" customFormat="1" ht="15" hidden="1" outlineLevel="2">
      <c r="A315" s="45" t="s">
        <v>202</v>
      </c>
      <c r="B315" s="33"/>
      <c r="C315" s="35"/>
      <c r="D315" s="33"/>
      <c r="E315" s="36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3"/>
      <c r="R315" s="35"/>
      <c r="S315" s="33"/>
      <c r="T315" s="33"/>
      <c r="U315" s="30"/>
      <c r="V315" s="28"/>
      <c r="W315" s="28"/>
      <c r="X315" s="28"/>
      <c r="Y315" s="81"/>
    </row>
    <row r="316" spans="1:73" s="6" customFormat="1" ht="15.75" hidden="1" customHeight="1" outlineLevel="2">
      <c r="A316" s="45" t="s">
        <v>294</v>
      </c>
      <c r="B316" s="33">
        <v>41.4</v>
      </c>
      <c r="C316" s="35">
        <v>18.899999999999999</v>
      </c>
      <c r="D316" s="33" t="s">
        <v>33</v>
      </c>
      <c r="E316" s="36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3">
        <v>108.6</v>
      </c>
      <c r="R316" s="35">
        <v>63.6</v>
      </c>
      <c r="S316" s="33">
        <v>1.9</v>
      </c>
      <c r="T316" s="33"/>
      <c r="U316" s="30"/>
      <c r="V316" s="28"/>
      <c r="W316" s="28"/>
      <c r="X316" s="28"/>
      <c r="Y316" s="81"/>
    </row>
    <row r="317" spans="1:73" s="19" customFormat="1" ht="15.75" customHeight="1" outlineLevel="1" collapsed="1">
      <c r="A317" s="45" t="s">
        <v>295</v>
      </c>
      <c r="B317" s="33">
        <v>304.8</v>
      </c>
      <c r="C317" s="35">
        <v>131.6</v>
      </c>
      <c r="D317" s="33">
        <v>130.4</v>
      </c>
      <c r="E317" s="36"/>
      <c r="F317" s="36"/>
      <c r="G317" s="36"/>
      <c r="H317" s="36">
        <f>K317+N317+Q317</f>
        <v>304.79999999999995</v>
      </c>
      <c r="I317" s="36">
        <f>L317+O317+R317</f>
        <v>131.59999999999997</v>
      </c>
      <c r="J317" s="36">
        <f>M317+P317+S317</f>
        <v>130.39999999999998</v>
      </c>
      <c r="K317" s="36"/>
      <c r="L317" s="36"/>
      <c r="M317" s="36"/>
      <c r="N317" s="33">
        <f t="shared" ref="N317:S317" si="23">SUM(N318:N333)</f>
        <v>45</v>
      </c>
      <c r="O317" s="33">
        <f t="shared" si="23"/>
        <v>41.1</v>
      </c>
      <c r="P317" s="33">
        <f t="shared" si="23"/>
        <v>41.1</v>
      </c>
      <c r="Q317" s="33">
        <f t="shared" si="23"/>
        <v>259.79999999999995</v>
      </c>
      <c r="R317" s="33">
        <f t="shared" si="23"/>
        <v>90.499999999999972</v>
      </c>
      <c r="S317" s="33">
        <f t="shared" si="23"/>
        <v>89.299999999999983</v>
      </c>
      <c r="T317" s="33">
        <v>4</v>
      </c>
      <c r="U317" s="30">
        <f t="shared" si="21"/>
        <v>1.3123359580052495E-2</v>
      </c>
      <c r="V317" s="33">
        <v>10</v>
      </c>
      <c r="W317" s="33">
        <v>465.3</v>
      </c>
      <c r="X317" s="33">
        <v>2</v>
      </c>
      <c r="Y317" s="80">
        <v>12</v>
      </c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</row>
    <row r="318" spans="1:73" s="6" customFormat="1" ht="15.75" hidden="1" customHeight="1" outlineLevel="2">
      <c r="A318" s="45" t="s">
        <v>296</v>
      </c>
      <c r="B318" s="33">
        <v>45</v>
      </c>
      <c r="C318" s="35">
        <v>41.1</v>
      </c>
      <c r="D318" s="33">
        <v>41.1</v>
      </c>
      <c r="E318" s="36"/>
      <c r="F318" s="36"/>
      <c r="G318" s="36"/>
      <c r="H318" s="36"/>
      <c r="I318" s="36"/>
      <c r="J318" s="36"/>
      <c r="K318" s="36"/>
      <c r="L318" s="36"/>
      <c r="M318" s="36"/>
      <c r="N318" s="33">
        <v>45</v>
      </c>
      <c r="O318" s="35">
        <v>41.1</v>
      </c>
      <c r="P318" s="33">
        <v>41.1</v>
      </c>
      <c r="Q318" s="36"/>
      <c r="R318" s="36"/>
      <c r="S318" s="36"/>
      <c r="T318" s="36"/>
      <c r="U318" s="30"/>
      <c r="V318" s="28"/>
      <c r="W318" s="28"/>
      <c r="X318" s="28"/>
      <c r="Y318" s="81"/>
    </row>
    <row r="319" spans="1:73" s="6" customFormat="1" ht="15.75" hidden="1" customHeight="1" outlineLevel="2">
      <c r="A319" s="45" t="s">
        <v>297</v>
      </c>
      <c r="B319" s="37">
        <v>10.5</v>
      </c>
      <c r="C319" s="38">
        <v>10.5</v>
      </c>
      <c r="D319" s="37">
        <v>10.5</v>
      </c>
      <c r="E319" s="36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7">
        <v>10.5</v>
      </c>
      <c r="R319" s="38">
        <v>10.5</v>
      </c>
      <c r="S319" s="37">
        <v>10.5</v>
      </c>
      <c r="T319" s="37"/>
      <c r="U319" s="30"/>
      <c r="V319" s="28"/>
      <c r="W319" s="28"/>
      <c r="X319" s="28"/>
      <c r="Y319" s="81"/>
    </row>
    <row r="320" spans="1:73" s="6" customFormat="1" ht="15.75" hidden="1" customHeight="1" outlineLevel="2">
      <c r="A320" s="45" t="s">
        <v>298</v>
      </c>
      <c r="B320" s="37">
        <v>16.600000000000001</v>
      </c>
      <c r="C320" s="38">
        <v>4.5999999999999996</v>
      </c>
      <c r="D320" s="37">
        <v>4.5999999999999996</v>
      </c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7">
        <v>16.600000000000001</v>
      </c>
      <c r="R320" s="38">
        <v>4.5999999999999996</v>
      </c>
      <c r="S320" s="37">
        <v>4.5999999999999996</v>
      </c>
      <c r="T320" s="37"/>
      <c r="U320" s="30"/>
      <c r="V320" s="28"/>
      <c r="W320" s="28"/>
      <c r="X320" s="28"/>
      <c r="Y320" s="81"/>
    </row>
    <row r="321" spans="1:73" s="6" customFormat="1" ht="15.75" hidden="1" customHeight="1" outlineLevel="2">
      <c r="A321" s="45" t="s">
        <v>299</v>
      </c>
      <c r="B321" s="37">
        <v>18.899999999999999</v>
      </c>
      <c r="C321" s="38">
        <v>8.6999999999999993</v>
      </c>
      <c r="D321" s="37">
        <v>8.6999999999999993</v>
      </c>
      <c r="E321" s="36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7">
        <v>18.899999999999999</v>
      </c>
      <c r="R321" s="38">
        <v>8.6999999999999993</v>
      </c>
      <c r="S321" s="37">
        <v>8.6999999999999993</v>
      </c>
      <c r="T321" s="37"/>
      <c r="U321" s="30"/>
      <c r="V321" s="28"/>
      <c r="W321" s="28"/>
      <c r="X321" s="28"/>
      <c r="Y321" s="81"/>
    </row>
    <row r="322" spans="1:73" s="6" customFormat="1" ht="15.75" hidden="1" customHeight="1" outlineLevel="2">
      <c r="A322" s="45" t="s">
        <v>300</v>
      </c>
      <c r="B322" s="37">
        <v>17.5</v>
      </c>
      <c r="C322" s="38">
        <v>4</v>
      </c>
      <c r="D322" s="37">
        <v>4</v>
      </c>
      <c r="E322" s="36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7">
        <v>17.5</v>
      </c>
      <c r="R322" s="38">
        <v>4</v>
      </c>
      <c r="S322" s="37">
        <v>4</v>
      </c>
      <c r="T322" s="37"/>
      <c r="U322" s="30"/>
      <c r="V322" s="28"/>
      <c r="W322" s="28"/>
      <c r="X322" s="28"/>
      <c r="Y322" s="81"/>
    </row>
    <row r="323" spans="1:73" s="6" customFormat="1" ht="15.75" hidden="1" customHeight="1" outlineLevel="2">
      <c r="A323" s="45" t="s">
        <v>301</v>
      </c>
      <c r="B323" s="37">
        <v>15</v>
      </c>
      <c r="C323" s="38">
        <v>5</v>
      </c>
      <c r="D323" s="37">
        <v>5</v>
      </c>
      <c r="E323" s="36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7">
        <v>15</v>
      </c>
      <c r="R323" s="38">
        <v>5</v>
      </c>
      <c r="S323" s="37">
        <v>5</v>
      </c>
      <c r="T323" s="37"/>
      <c r="U323" s="30"/>
      <c r="V323" s="28"/>
      <c r="W323" s="28"/>
      <c r="X323" s="28"/>
      <c r="Y323" s="81"/>
    </row>
    <row r="324" spans="1:73" s="6" customFormat="1" ht="15.75" hidden="1" customHeight="1" outlineLevel="2">
      <c r="A324" s="45" t="s">
        <v>302</v>
      </c>
      <c r="B324" s="37">
        <v>23.8</v>
      </c>
      <c r="C324" s="38">
        <v>17.8</v>
      </c>
      <c r="D324" s="37">
        <v>17.8</v>
      </c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7">
        <v>23.8</v>
      </c>
      <c r="R324" s="38">
        <v>17.8</v>
      </c>
      <c r="S324" s="37">
        <v>17.8</v>
      </c>
      <c r="T324" s="37"/>
      <c r="U324" s="30"/>
      <c r="V324" s="28"/>
      <c r="W324" s="28"/>
      <c r="X324" s="28"/>
      <c r="Y324" s="81"/>
    </row>
    <row r="325" spans="1:73" s="6" customFormat="1" ht="15.75" hidden="1" customHeight="1" outlineLevel="2">
      <c r="A325" s="45" t="s">
        <v>303</v>
      </c>
      <c r="B325" s="37">
        <v>16.7</v>
      </c>
      <c r="C325" s="38">
        <v>5.5</v>
      </c>
      <c r="D325" s="37">
        <v>5.5</v>
      </c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7">
        <v>16.7</v>
      </c>
      <c r="R325" s="38">
        <v>5.5</v>
      </c>
      <c r="S325" s="37">
        <v>5.5</v>
      </c>
      <c r="T325" s="37"/>
      <c r="U325" s="30"/>
      <c r="V325" s="28"/>
      <c r="W325" s="28"/>
      <c r="X325" s="28"/>
      <c r="Y325" s="81"/>
    </row>
    <row r="326" spans="1:73" s="6" customFormat="1" ht="15.75" hidden="1" customHeight="1" outlineLevel="2">
      <c r="A326" s="45" t="s">
        <v>115</v>
      </c>
      <c r="B326" s="37">
        <v>10</v>
      </c>
      <c r="C326" s="38">
        <v>4</v>
      </c>
      <c r="D326" s="37">
        <v>4</v>
      </c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7">
        <v>10</v>
      </c>
      <c r="R326" s="38">
        <v>4</v>
      </c>
      <c r="S326" s="37">
        <v>4</v>
      </c>
      <c r="T326" s="37"/>
      <c r="U326" s="30"/>
      <c r="V326" s="28"/>
      <c r="W326" s="28"/>
      <c r="X326" s="28"/>
      <c r="Y326" s="81"/>
    </row>
    <row r="327" spans="1:73" s="6" customFormat="1" ht="15.75" hidden="1" customHeight="1" outlineLevel="2">
      <c r="A327" s="45" t="s">
        <v>304</v>
      </c>
      <c r="B327" s="37">
        <v>20.100000000000001</v>
      </c>
      <c r="C327" s="38">
        <v>5.0999999999999996</v>
      </c>
      <c r="D327" s="37">
        <v>5.0999999999999996</v>
      </c>
      <c r="E327" s="36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7">
        <v>20.100000000000001</v>
      </c>
      <c r="R327" s="38">
        <v>5.0999999999999996</v>
      </c>
      <c r="S327" s="37">
        <v>5.0999999999999996</v>
      </c>
      <c r="T327" s="37"/>
      <c r="U327" s="30"/>
      <c r="V327" s="28"/>
      <c r="W327" s="28"/>
      <c r="X327" s="28"/>
      <c r="Y327" s="81"/>
    </row>
    <row r="328" spans="1:73" s="6" customFormat="1" ht="15.75" hidden="1" customHeight="1" outlineLevel="2">
      <c r="A328" s="45" t="s">
        <v>305</v>
      </c>
      <c r="B328" s="37">
        <v>20.100000000000001</v>
      </c>
      <c r="C328" s="38">
        <v>5.0999999999999996</v>
      </c>
      <c r="D328" s="37">
        <v>5.0999999999999996</v>
      </c>
      <c r="E328" s="36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7">
        <v>20.100000000000001</v>
      </c>
      <c r="R328" s="38">
        <v>5.0999999999999996</v>
      </c>
      <c r="S328" s="37">
        <v>5.0999999999999996</v>
      </c>
      <c r="T328" s="37"/>
      <c r="U328" s="30"/>
      <c r="V328" s="28"/>
      <c r="W328" s="28"/>
      <c r="X328" s="28"/>
      <c r="Y328" s="81"/>
    </row>
    <row r="329" spans="1:73" s="6" customFormat="1" ht="15.75" hidden="1" customHeight="1" outlineLevel="2">
      <c r="A329" s="45" t="s">
        <v>306</v>
      </c>
      <c r="B329" s="37">
        <v>17</v>
      </c>
      <c r="C329" s="38">
        <v>2.5</v>
      </c>
      <c r="D329" s="37">
        <v>2.5</v>
      </c>
      <c r="E329" s="36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7">
        <v>17</v>
      </c>
      <c r="R329" s="38">
        <v>2.5</v>
      </c>
      <c r="S329" s="37">
        <v>2.5</v>
      </c>
      <c r="T329" s="37"/>
      <c r="U329" s="30"/>
      <c r="V329" s="28"/>
      <c r="W329" s="28"/>
      <c r="X329" s="28"/>
      <c r="Y329" s="81"/>
    </row>
    <row r="330" spans="1:73" s="6" customFormat="1" ht="15.75" hidden="1" customHeight="1" outlineLevel="2">
      <c r="A330" s="45" t="s">
        <v>307</v>
      </c>
      <c r="B330" s="37">
        <v>15.6</v>
      </c>
      <c r="C330" s="38">
        <v>5.0999999999999996</v>
      </c>
      <c r="D330" s="37">
        <v>5.0999999999999996</v>
      </c>
      <c r="E330" s="36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7">
        <v>15.6</v>
      </c>
      <c r="R330" s="38">
        <v>5.0999999999999996</v>
      </c>
      <c r="S330" s="37">
        <v>5.0999999999999996</v>
      </c>
      <c r="T330" s="37"/>
      <c r="U330" s="30"/>
      <c r="V330" s="28"/>
      <c r="W330" s="28"/>
      <c r="X330" s="28"/>
      <c r="Y330" s="81"/>
    </row>
    <row r="331" spans="1:73" s="6" customFormat="1" ht="15.75" hidden="1" customHeight="1" outlineLevel="2">
      <c r="A331" s="45" t="s">
        <v>162</v>
      </c>
      <c r="B331" s="37">
        <v>6.4</v>
      </c>
      <c r="C331" s="38">
        <v>1.8</v>
      </c>
      <c r="D331" s="37">
        <v>1.8</v>
      </c>
      <c r="E331" s="36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7">
        <v>6.4</v>
      </c>
      <c r="R331" s="38">
        <v>1.8</v>
      </c>
      <c r="S331" s="37">
        <v>1.8</v>
      </c>
      <c r="T331" s="37"/>
      <c r="U331" s="30"/>
      <c r="V331" s="28"/>
      <c r="W331" s="28"/>
      <c r="X331" s="28"/>
      <c r="Y331" s="81"/>
    </row>
    <row r="332" spans="1:73" s="6" customFormat="1" ht="15.75" hidden="1" customHeight="1" outlineLevel="2">
      <c r="A332" s="45" t="s">
        <v>308</v>
      </c>
      <c r="B332" s="37">
        <v>19.2</v>
      </c>
      <c r="C332" s="38">
        <v>2.1</v>
      </c>
      <c r="D332" s="37">
        <v>0.9</v>
      </c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7">
        <v>19.2</v>
      </c>
      <c r="R332" s="38">
        <v>2.1</v>
      </c>
      <c r="S332" s="37">
        <v>0.9</v>
      </c>
      <c r="T332" s="37"/>
      <c r="U332" s="30"/>
      <c r="V332" s="28"/>
      <c r="W332" s="28"/>
      <c r="X332" s="28"/>
      <c r="Y332" s="81"/>
    </row>
    <row r="333" spans="1:73" s="6" customFormat="1" ht="15.75" hidden="1" customHeight="1" outlineLevel="2">
      <c r="A333" s="45" t="s">
        <v>309</v>
      </c>
      <c r="B333" s="37">
        <v>32.4</v>
      </c>
      <c r="C333" s="38">
        <v>8.6999999999999993</v>
      </c>
      <c r="D333" s="37">
        <v>8.6999999999999993</v>
      </c>
      <c r="E333" s="36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7">
        <v>32.4</v>
      </c>
      <c r="R333" s="38">
        <v>8.6999999999999993</v>
      </c>
      <c r="S333" s="37">
        <v>8.6999999999999993</v>
      </c>
      <c r="T333" s="37"/>
      <c r="U333" s="30"/>
      <c r="V333" s="28"/>
      <c r="W333" s="28"/>
      <c r="X333" s="28"/>
      <c r="Y333" s="81"/>
    </row>
    <row r="334" spans="1:73" s="19" customFormat="1" ht="15.75" customHeight="1" outlineLevel="1" collapsed="1">
      <c r="A334" s="45" t="s">
        <v>310</v>
      </c>
      <c r="B334" s="37">
        <v>215.8</v>
      </c>
      <c r="C334" s="38">
        <v>52.9</v>
      </c>
      <c r="D334" s="37">
        <v>52.9</v>
      </c>
      <c r="E334" s="36"/>
      <c r="F334" s="36"/>
      <c r="G334" s="36"/>
      <c r="H334" s="36">
        <f>K334+N334+Q334</f>
        <v>215.8</v>
      </c>
      <c r="I334" s="36">
        <f>L334+O334+R334</f>
        <v>52.900000000000006</v>
      </c>
      <c r="J334" s="36">
        <f>M334+P334+S334</f>
        <v>52.900000000000006</v>
      </c>
      <c r="K334" s="36"/>
      <c r="L334" s="36"/>
      <c r="M334" s="36"/>
      <c r="N334" s="36"/>
      <c r="O334" s="36"/>
      <c r="P334" s="36"/>
      <c r="Q334" s="37">
        <f>SUM(Q335:Q347)</f>
        <v>215.8</v>
      </c>
      <c r="R334" s="37">
        <f>SUM(R335:R347)</f>
        <v>52.900000000000006</v>
      </c>
      <c r="S334" s="37">
        <f>SUM(S335:S347)</f>
        <v>52.900000000000006</v>
      </c>
      <c r="T334" s="37"/>
      <c r="U334" s="30"/>
      <c r="V334" s="33">
        <v>19</v>
      </c>
      <c r="W334" s="33">
        <v>422</v>
      </c>
      <c r="X334" s="28"/>
      <c r="Y334" s="81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</row>
    <row r="335" spans="1:73" s="6" customFormat="1" ht="15.75" hidden="1" customHeight="1" outlineLevel="2">
      <c r="A335" s="45" t="s">
        <v>311</v>
      </c>
      <c r="B335" s="37">
        <v>14.6</v>
      </c>
      <c r="C335" s="38" t="s">
        <v>33</v>
      </c>
      <c r="D335" s="37" t="s">
        <v>33</v>
      </c>
      <c r="E335" s="36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7">
        <v>14.6</v>
      </c>
      <c r="R335" s="38" t="s">
        <v>33</v>
      </c>
      <c r="S335" s="37" t="s">
        <v>33</v>
      </c>
      <c r="T335" s="37"/>
      <c r="U335" s="30"/>
      <c r="V335" s="33"/>
      <c r="W335" s="33"/>
      <c r="X335" s="28"/>
      <c r="Y335" s="81"/>
    </row>
    <row r="336" spans="1:73" s="6" customFormat="1" ht="15.75" hidden="1" customHeight="1" outlineLevel="2">
      <c r="A336" s="45" t="s">
        <v>312</v>
      </c>
      <c r="B336" s="37">
        <v>12.9</v>
      </c>
      <c r="C336" s="38">
        <v>2.6</v>
      </c>
      <c r="D336" s="37">
        <v>2.6</v>
      </c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7">
        <v>12.9</v>
      </c>
      <c r="R336" s="38">
        <v>2.6</v>
      </c>
      <c r="S336" s="37">
        <v>2.6</v>
      </c>
      <c r="T336" s="37"/>
      <c r="U336" s="30"/>
      <c r="V336" s="28"/>
      <c r="W336" s="28"/>
      <c r="X336" s="28"/>
      <c r="Y336" s="81"/>
    </row>
    <row r="337" spans="1:73" s="6" customFormat="1" ht="15.75" hidden="1" customHeight="1" outlineLevel="2">
      <c r="A337" s="45" t="s">
        <v>313</v>
      </c>
      <c r="B337" s="37">
        <v>15.5</v>
      </c>
      <c r="C337" s="38">
        <v>3.6</v>
      </c>
      <c r="D337" s="37">
        <v>3.6</v>
      </c>
      <c r="E337" s="36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7">
        <v>15.5</v>
      </c>
      <c r="R337" s="38">
        <v>3.6</v>
      </c>
      <c r="S337" s="37">
        <v>3.6</v>
      </c>
      <c r="T337" s="37"/>
      <c r="U337" s="30"/>
      <c r="V337" s="28"/>
      <c r="W337" s="28"/>
      <c r="X337" s="28"/>
      <c r="Y337" s="81"/>
    </row>
    <row r="338" spans="1:73" s="6" customFormat="1" ht="15.75" hidden="1" customHeight="1" outlineLevel="2">
      <c r="A338" s="45" t="s">
        <v>314</v>
      </c>
      <c r="B338" s="37">
        <v>5.5</v>
      </c>
      <c r="C338" s="38">
        <v>1.3</v>
      </c>
      <c r="D338" s="37">
        <v>1.3</v>
      </c>
      <c r="E338" s="36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7">
        <v>5.5</v>
      </c>
      <c r="R338" s="38">
        <v>1.3</v>
      </c>
      <c r="S338" s="37">
        <v>1.3</v>
      </c>
      <c r="T338" s="37"/>
      <c r="U338" s="30"/>
      <c r="V338" s="28"/>
      <c r="W338" s="28"/>
      <c r="X338" s="28"/>
      <c r="Y338" s="81"/>
    </row>
    <row r="339" spans="1:73" s="6" customFormat="1" ht="15.75" hidden="1" customHeight="1" outlineLevel="2">
      <c r="A339" s="45" t="s">
        <v>315</v>
      </c>
      <c r="B339" s="37">
        <v>17.5</v>
      </c>
      <c r="C339" s="37">
        <v>5.8</v>
      </c>
      <c r="D339" s="38">
        <v>5.8</v>
      </c>
      <c r="E339" s="36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7">
        <v>17.5</v>
      </c>
      <c r="R339" s="37">
        <v>5.8</v>
      </c>
      <c r="S339" s="38">
        <v>5.8</v>
      </c>
      <c r="T339" s="38"/>
      <c r="U339" s="30"/>
      <c r="V339" s="28"/>
      <c r="W339" s="28"/>
      <c r="X339" s="28"/>
      <c r="Y339" s="81"/>
    </row>
    <row r="340" spans="1:73" s="6" customFormat="1" ht="15.75" hidden="1" customHeight="1" outlineLevel="2">
      <c r="A340" s="45" t="s">
        <v>316</v>
      </c>
      <c r="B340" s="37">
        <v>14.8</v>
      </c>
      <c r="C340" s="37">
        <v>0.8</v>
      </c>
      <c r="D340" s="38">
        <v>0.8</v>
      </c>
      <c r="E340" s="36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7">
        <v>14.8</v>
      </c>
      <c r="R340" s="37">
        <v>0.8</v>
      </c>
      <c r="S340" s="38">
        <v>0.8</v>
      </c>
      <c r="T340" s="38"/>
      <c r="U340" s="30"/>
      <c r="V340" s="28"/>
      <c r="W340" s="28"/>
      <c r="X340" s="28"/>
      <c r="Y340" s="81"/>
    </row>
    <row r="341" spans="1:73" s="6" customFormat="1" ht="15.75" hidden="1" customHeight="1" outlineLevel="2">
      <c r="A341" s="45" t="s">
        <v>317</v>
      </c>
      <c r="B341" s="37">
        <v>9.6999999999999993</v>
      </c>
      <c r="C341" s="37" t="s">
        <v>33</v>
      </c>
      <c r="D341" s="38" t="s">
        <v>33</v>
      </c>
      <c r="E341" s="36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7">
        <v>9.6999999999999993</v>
      </c>
      <c r="R341" s="37" t="s">
        <v>33</v>
      </c>
      <c r="S341" s="38" t="s">
        <v>33</v>
      </c>
      <c r="T341" s="38"/>
      <c r="U341" s="30"/>
      <c r="V341" s="28"/>
      <c r="W341" s="28"/>
      <c r="X341" s="28"/>
      <c r="Y341" s="81"/>
    </row>
    <row r="342" spans="1:73" s="6" customFormat="1" ht="15.75" hidden="1" customHeight="1" outlineLevel="2">
      <c r="A342" s="45" t="s">
        <v>318</v>
      </c>
      <c r="B342" s="37">
        <v>7.8</v>
      </c>
      <c r="C342" s="37">
        <v>2.5</v>
      </c>
      <c r="D342" s="38">
        <v>2.5</v>
      </c>
      <c r="E342" s="36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7">
        <v>7.8</v>
      </c>
      <c r="R342" s="37">
        <v>2.5</v>
      </c>
      <c r="S342" s="38">
        <v>2.5</v>
      </c>
      <c r="T342" s="38"/>
      <c r="U342" s="30"/>
      <c r="V342" s="28"/>
      <c r="W342" s="28"/>
      <c r="X342" s="28"/>
      <c r="Y342" s="81"/>
    </row>
    <row r="343" spans="1:73" s="6" customFormat="1" ht="15.75" hidden="1" customHeight="1" outlineLevel="2">
      <c r="A343" s="45" t="s">
        <v>319</v>
      </c>
      <c r="B343" s="37">
        <v>36</v>
      </c>
      <c r="C343" s="37">
        <v>21.1</v>
      </c>
      <c r="D343" s="38">
        <v>21.1</v>
      </c>
      <c r="E343" s="36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7">
        <v>36</v>
      </c>
      <c r="R343" s="37">
        <v>21.1</v>
      </c>
      <c r="S343" s="38">
        <v>21.1</v>
      </c>
      <c r="T343" s="38"/>
      <c r="U343" s="30"/>
      <c r="V343" s="28"/>
      <c r="W343" s="28"/>
      <c r="X343" s="28"/>
      <c r="Y343" s="81"/>
    </row>
    <row r="344" spans="1:73" s="6" customFormat="1" ht="15.75" hidden="1" customHeight="1" outlineLevel="2">
      <c r="A344" s="45" t="s">
        <v>320</v>
      </c>
      <c r="B344" s="37">
        <v>19.100000000000001</v>
      </c>
      <c r="C344" s="37">
        <v>2.5</v>
      </c>
      <c r="D344" s="38">
        <v>2.5</v>
      </c>
      <c r="E344" s="36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7">
        <v>19.100000000000001</v>
      </c>
      <c r="R344" s="37">
        <v>2.5</v>
      </c>
      <c r="S344" s="38">
        <v>2.5</v>
      </c>
      <c r="T344" s="38"/>
      <c r="U344" s="30"/>
      <c r="V344" s="28"/>
      <c r="W344" s="28"/>
      <c r="X344" s="28"/>
      <c r="Y344" s="81"/>
    </row>
    <row r="345" spans="1:73" s="6" customFormat="1" ht="15.75" hidden="1" customHeight="1" outlineLevel="2">
      <c r="A345" s="45" t="s">
        <v>321</v>
      </c>
      <c r="B345" s="37">
        <v>8.8000000000000007</v>
      </c>
      <c r="C345" s="37" t="s">
        <v>33</v>
      </c>
      <c r="D345" s="38" t="s">
        <v>33</v>
      </c>
      <c r="E345" s="36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7">
        <v>8.8000000000000007</v>
      </c>
      <c r="R345" s="37" t="s">
        <v>33</v>
      </c>
      <c r="S345" s="38" t="s">
        <v>33</v>
      </c>
      <c r="T345" s="38"/>
      <c r="U345" s="30"/>
      <c r="V345" s="28"/>
      <c r="W345" s="28"/>
      <c r="X345" s="28"/>
      <c r="Y345" s="81"/>
    </row>
    <row r="346" spans="1:73" s="6" customFormat="1" ht="15.75" hidden="1" customHeight="1" outlineLevel="2">
      <c r="A346" s="45" t="s">
        <v>322</v>
      </c>
      <c r="B346" s="37">
        <v>46</v>
      </c>
      <c r="C346" s="37">
        <v>12</v>
      </c>
      <c r="D346" s="38">
        <v>12</v>
      </c>
      <c r="E346" s="36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7">
        <v>46</v>
      </c>
      <c r="R346" s="37">
        <v>12</v>
      </c>
      <c r="S346" s="38">
        <v>12</v>
      </c>
      <c r="T346" s="38"/>
      <c r="U346" s="30"/>
      <c r="V346" s="28"/>
      <c r="W346" s="28"/>
      <c r="X346" s="28"/>
      <c r="Y346" s="81"/>
    </row>
    <row r="347" spans="1:73" s="6" customFormat="1" ht="15.75" hidden="1" customHeight="1" outlineLevel="2">
      <c r="A347" s="45" t="s">
        <v>323</v>
      </c>
      <c r="B347" s="37">
        <v>7.6</v>
      </c>
      <c r="C347" s="37">
        <v>0.7</v>
      </c>
      <c r="D347" s="38">
        <v>0.7</v>
      </c>
      <c r="E347" s="36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7">
        <v>7.6</v>
      </c>
      <c r="R347" s="37">
        <v>0.7</v>
      </c>
      <c r="S347" s="38">
        <v>0.7</v>
      </c>
      <c r="T347" s="38"/>
      <c r="U347" s="30"/>
      <c r="V347" s="28"/>
      <c r="W347" s="28"/>
      <c r="X347" s="28"/>
      <c r="Y347" s="81"/>
    </row>
    <row r="348" spans="1:73" s="19" customFormat="1" ht="15.75" customHeight="1" outlineLevel="1" collapsed="1">
      <c r="A348" s="45" t="s">
        <v>324</v>
      </c>
      <c r="B348" s="37">
        <v>549.79999999999995</v>
      </c>
      <c r="C348" s="37">
        <v>74.900000000000006</v>
      </c>
      <c r="D348" s="38">
        <v>29.5</v>
      </c>
      <c r="E348" s="36"/>
      <c r="F348" s="36"/>
      <c r="G348" s="36"/>
      <c r="H348" s="36">
        <f>K348+N348+Q348</f>
        <v>549.79999999999995</v>
      </c>
      <c r="I348" s="36">
        <f>L348+O348+R348</f>
        <v>74.900000000000006</v>
      </c>
      <c r="J348" s="36">
        <f>M348+P348+S348</f>
        <v>29.499999999999996</v>
      </c>
      <c r="K348" s="33">
        <v>246</v>
      </c>
      <c r="L348" s="33">
        <v>3</v>
      </c>
      <c r="M348" s="35"/>
      <c r="N348" s="37">
        <f t="shared" ref="N348:S348" si="24">SUM(N349:N363)</f>
        <v>86</v>
      </c>
      <c r="O348" s="37">
        <f t="shared" si="24"/>
        <v>35</v>
      </c>
      <c r="P348" s="37">
        <f t="shared" si="24"/>
        <v>0</v>
      </c>
      <c r="Q348" s="37">
        <f t="shared" si="24"/>
        <v>217.79999999999998</v>
      </c>
      <c r="R348" s="37">
        <f t="shared" si="24"/>
        <v>36.9</v>
      </c>
      <c r="S348" s="37">
        <f t="shared" si="24"/>
        <v>29.499999999999996</v>
      </c>
      <c r="T348" s="33">
        <v>411.5</v>
      </c>
      <c r="U348" s="30">
        <f t="shared" ref="U348:U391" si="25">T348/H348</f>
        <v>0.74845398326664248</v>
      </c>
      <c r="V348" s="28"/>
      <c r="W348" s="28"/>
      <c r="X348" s="28"/>
      <c r="Y348" s="81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</row>
    <row r="349" spans="1:73" s="6" customFormat="1" ht="15" hidden="1" outlineLevel="2">
      <c r="A349" s="45" t="s">
        <v>325</v>
      </c>
      <c r="B349" s="37">
        <v>332</v>
      </c>
      <c r="C349" s="37">
        <v>38</v>
      </c>
      <c r="D349" s="38" t="s">
        <v>33</v>
      </c>
      <c r="E349" s="36"/>
      <c r="F349" s="36"/>
      <c r="G349" s="36"/>
      <c r="H349" s="36"/>
      <c r="I349" s="36"/>
      <c r="J349" s="36"/>
      <c r="K349" s="36"/>
      <c r="L349" s="36"/>
      <c r="M349" s="36"/>
      <c r="N349" s="36">
        <f>Q365-K348</f>
        <v>86</v>
      </c>
      <c r="O349" s="36">
        <f>R365-L348</f>
        <v>35</v>
      </c>
      <c r="P349" s="36">
        <f>S365-M348</f>
        <v>0</v>
      </c>
      <c r="Q349" s="36"/>
      <c r="R349" s="36"/>
      <c r="S349" s="36"/>
      <c r="T349" s="36"/>
      <c r="U349" s="30"/>
      <c r="V349" s="28"/>
      <c r="W349" s="28"/>
      <c r="X349" s="28"/>
      <c r="Y349" s="81"/>
    </row>
    <row r="350" spans="1:73" s="6" customFormat="1" ht="15.75" hidden="1" customHeight="1" outlineLevel="2">
      <c r="A350" s="45" t="s">
        <v>326</v>
      </c>
      <c r="B350" s="37">
        <v>25.5</v>
      </c>
      <c r="C350" s="37">
        <v>2.8</v>
      </c>
      <c r="D350" s="38">
        <v>2.8</v>
      </c>
      <c r="E350" s="36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7">
        <v>25.5</v>
      </c>
      <c r="R350" s="37">
        <v>2.8</v>
      </c>
      <c r="S350" s="38">
        <v>2.8</v>
      </c>
      <c r="T350" s="38"/>
      <c r="U350" s="30"/>
      <c r="V350" s="28"/>
      <c r="W350" s="28"/>
      <c r="X350" s="28"/>
      <c r="Y350" s="81"/>
    </row>
    <row r="351" spans="1:73" s="6" customFormat="1" ht="15.75" hidden="1" customHeight="1" outlineLevel="2">
      <c r="A351" s="45" t="s">
        <v>327</v>
      </c>
      <c r="B351" s="37">
        <v>4.2</v>
      </c>
      <c r="C351" s="37">
        <v>2</v>
      </c>
      <c r="D351" s="38">
        <v>2</v>
      </c>
      <c r="E351" s="36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7">
        <v>4.2</v>
      </c>
      <c r="R351" s="37">
        <v>2</v>
      </c>
      <c r="S351" s="38">
        <v>2</v>
      </c>
      <c r="T351" s="38"/>
      <c r="U351" s="30"/>
      <c r="V351" s="28"/>
      <c r="W351" s="28"/>
      <c r="X351" s="28"/>
      <c r="Y351" s="81"/>
    </row>
    <row r="352" spans="1:73" s="6" customFormat="1" ht="15.75" hidden="1" customHeight="1" outlineLevel="2">
      <c r="A352" s="45" t="s">
        <v>328</v>
      </c>
      <c r="B352" s="37">
        <v>5.7</v>
      </c>
      <c r="C352" s="37">
        <v>5.7</v>
      </c>
      <c r="D352" s="38" t="s">
        <v>33</v>
      </c>
      <c r="E352" s="36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7">
        <v>5.7</v>
      </c>
      <c r="R352" s="37">
        <v>5.7</v>
      </c>
      <c r="S352" s="38" t="s">
        <v>33</v>
      </c>
      <c r="T352" s="38"/>
      <c r="U352" s="30"/>
      <c r="V352" s="28"/>
      <c r="W352" s="28"/>
      <c r="X352" s="28"/>
      <c r="Y352" s="81"/>
    </row>
    <row r="353" spans="1:73" s="6" customFormat="1" ht="15.75" hidden="1" customHeight="1" outlineLevel="2">
      <c r="A353" s="45" t="s">
        <v>329</v>
      </c>
      <c r="B353" s="37">
        <v>37.799999999999997</v>
      </c>
      <c r="C353" s="37">
        <v>2.4</v>
      </c>
      <c r="D353" s="38">
        <v>2.4</v>
      </c>
      <c r="E353" s="36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7">
        <v>37.799999999999997</v>
      </c>
      <c r="R353" s="37">
        <v>2.4</v>
      </c>
      <c r="S353" s="38">
        <v>2.4</v>
      </c>
      <c r="T353" s="38"/>
      <c r="U353" s="30"/>
      <c r="V353" s="28"/>
      <c r="W353" s="28"/>
      <c r="X353" s="28"/>
      <c r="Y353" s="81"/>
    </row>
    <row r="354" spans="1:73" s="6" customFormat="1" ht="15.75" hidden="1" customHeight="1" outlineLevel="2">
      <c r="A354" s="45" t="s">
        <v>288</v>
      </c>
      <c r="B354" s="37">
        <v>10</v>
      </c>
      <c r="C354" s="37" t="s">
        <v>33</v>
      </c>
      <c r="D354" s="38" t="s">
        <v>33</v>
      </c>
      <c r="E354" s="36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7">
        <v>10</v>
      </c>
      <c r="R354" s="37" t="s">
        <v>33</v>
      </c>
      <c r="S354" s="38" t="s">
        <v>33</v>
      </c>
      <c r="T354" s="38"/>
      <c r="U354" s="30"/>
      <c r="V354" s="28"/>
      <c r="W354" s="28"/>
      <c r="X354" s="28"/>
      <c r="Y354" s="81"/>
    </row>
    <row r="355" spans="1:73" s="6" customFormat="1" ht="15.75" hidden="1" customHeight="1" outlineLevel="2">
      <c r="A355" s="45" t="s">
        <v>330</v>
      </c>
      <c r="B355" s="37">
        <v>4.5999999999999996</v>
      </c>
      <c r="C355" s="37">
        <v>1.7</v>
      </c>
      <c r="D355" s="38" t="s">
        <v>33</v>
      </c>
      <c r="E355" s="36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7">
        <v>4.5999999999999996</v>
      </c>
      <c r="R355" s="37">
        <v>1.7</v>
      </c>
      <c r="S355" s="38" t="s">
        <v>33</v>
      </c>
      <c r="T355" s="38"/>
      <c r="U355" s="30"/>
      <c r="V355" s="28"/>
      <c r="W355" s="28"/>
      <c r="X355" s="28"/>
      <c r="Y355" s="81"/>
    </row>
    <row r="356" spans="1:73" s="6" customFormat="1" ht="15.75" hidden="1" customHeight="1" outlineLevel="2">
      <c r="A356" s="45" t="s">
        <v>27</v>
      </c>
      <c r="B356" s="37">
        <v>27.1</v>
      </c>
      <c r="C356" s="37">
        <v>1.1000000000000001</v>
      </c>
      <c r="D356" s="38">
        <v>1.1000000000000001</v>
      </c>
      <c r="E356" s="36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7">
        <v>27.1</v>
      </c>
      <c r="R356" s="37">
        <v>1.1000000000000001</v>
      </c>
      <c r="S356" s="38">
        <v>1.1000000000000001</v>
      </c>
      <c r="T356" s="38"/>
      <c r="U356" s="30"/>
      <c r="V356" s="28"/>
      <c r="W356" s="28"/>
      <c r="X356" s="28"/>
      <c r="Y356" s="81"/>
    </row>
    <row r="357" spans="1:73" s="6" customFormat="1" ht="15.75" hidden="1" customHeight="1" outlineLevel="2">
      <c r="A357" s="45" t="s">
        <v>331</v>
      </c>
      <c r="B357" s="37">
        <v>4.5</v>
      </c>
      <c r="C357" s="37">
        <v>3.1</v>
      </c>
      <c r="D357" s="38">
        <v>3.1</v>
      </c>
      <c r="E357" s="36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7">
        <v>4.5</v>
      </c>
      <c r="R357" s="37">
        <v>3.1</v>
      </c>
      <c r="S357" s="38">
        <v>3.1</v>
      </c>
      <c r="T357" s="38"/>
      <c r="U357" s="30"/>
      <c r="V357" s="28"/>
      <c r="W357" s="28"/>
      <c r="X357" s="28"/>
      <c r="Y357" s="81"/>
    </row>
    <row r="358" spans="1:73" s="6" customFormat="1" ht="15.75" hidden="1" customHeight="1" outlineLevel="2">
      <c r="A358" s="45" t="s">
        <v>332</v>
      </c>
      <c r="B358" s="37">
        <v>4</v>
      </c>
      <c r="C358" s="37" t="s">
        <v>33</v>
      </c>
      <c r="D358" s="38" t="s">
        <v>33</v>
      </c>
      <c r="E358" s="36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7">
        <v>4</v>
      </c>
      <c r="R358" s="37" t="s">
        <v>33</v>
      </c>
      <c r="S358" s="38" t="s">
        <v>33</v>
      </c>
      <c r="T358" s="38"/>
      <c r="U358" s="30"/>
      <c r="V358" s="28"/>
      <c r="W358" s="28"/>
      <c r="X358" s="28"/>
      <c r="Y358" s="81"/>
    </row>
    <row r="359" spans="1:73" s="6" customFormat="1" ht="15.75" hidden="1" customHeight="1" outlineLevel="2">
      <c r="A359" s="45" t="s">
        <v>333</v>
      </c>
      <c r="B359" s="37">
        <v>12</v>
      </c>
      <c r="C359" s="37" t="s">
        <v>33</v>
      </c>
      <c r="D359" s="38" t="s">
        <v>33</v>
      </c>
      <c r="E359" s="36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7">
        <v>12</v>
      </c>
      <c r="R359" s="37" t="s">
        <v>33</v>
      </c>
      <c r="S359" s="38" t="s">
        <v>33</v>
      </c>
      <c r="T359" s="38"/>
      <c r="U359" s="30"/>
      <c r="V359" s="28"/>
      <c r="W359" s="28"/>
      <c r="X359" s="28"/>
      <c r="Y359" s="81"/>
    </row>
    <row r="360" spans="1:73" s="6" customFormat="1" ht="15.75" hidden="1" customHeight="1" outlineLevel="2">
      <c r="A360" s="45" t="s">
        <v>334</v>
      </c>
      <c r="B360" s="37">
        <v>19.8</v>
      </c>
      <c r="C360" s="37">
        <v>1.8</v>
      </c>
      <c r="D360" s="38">
        <v>1.8</v>
      </c>
      <c r="E360" s="36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7">
        <v>19.8</v>
      </c>
      <c r="R360" s="37">
        <v>1.8</v>
      </c>
      <c r="S360" s="38">
        <v>1.8</v>
      </c>
      <c r="T360" s="38"/>
      <c r="U360" s="30"/>
      <c r="V360" s="28"/>
      <c r="W360" s="28"/>
      <c r="X360" s="28"/>
      <c r="Y360" s="81"/>
    </row>
    <row r="361" spans="1:73" s="6" customFormat="1" ht="15.75" hidden="1" customHeight="1" outlineLevel="2">
      <c r="A361" s="45" t="s">
        <v>335</v>
      </c>
      <c r="B361" s="33">
        <v>32.700000000000003</v>
      </c>
      <c r="C361" s="33">
        <v>12.6</v>
      </c>
      <c r="D361" s="35">
        <v>12.6</v>
      </c>
      <c r="E361" s="36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3">
        <v>32.700000000000003</v>
      </c>
      <c r="R361" s="33">
        <v>12.6</v>
      </c>
      <c r="S361" s="35">
        <v>12.6</v>
      </c>
      <c r="T361" s="35"/>
      <c r="U361" s="30"/>
      <c r="V361" s="28"/>
      <c r="W361" s="28"/>
      <c r="X361" s="28"/>
      <c r="Y361" s="81"/>
    </row>
    <row r="362" spans="1:73" s="6" customFormat="1" ht="15.75" hidden="1" customHeight="1" outlineLevel="2">
      <c r="A362" s="45" t="s">
        <v>236</v>
      </c>
      <c r="B362" s="33">
        <v>9.5</v>
      </c>
      <c r="C362" s="33">
        <v>1.3</v>
      </c>
      <c r="D362" s="35">
        <v>1.3</v>
      </c>
      <c r="E362" s="36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3">
        <v>9.5</v>
      </c>
      <c r="R362" s="33">
        <v>1.3</v>
      </c>
      <c r="S362" s="35">
        <v>1.3</v>
      </c>
      <c r="T362" s="35"/>
      <c r="U362" s="30"/>
      <c r="V362" s="28"/>
      <c r="W362" s="28"/>
      <c r="X362" s="28"/>
      <c r="Y362" s="81"/>
    </row>
    <row r="363" spans="1:73" s="6" customFormat="1" ht="15.75" hidden="1" customHeight="1" outlineLevel="2">
      <c r="A363" s="45" t="s">
        <v>336</v>
      </c>
      <c r="B363" s="33">
        <v>20.399999999999999</v>
      </c>
      <c r="C363" s="33">
        <v>2.4</v>
      </c>
      <c r="D363" s="35">
        <v>2.4</v>
      </c>
      <c r="E363" s="36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3">
        <v>20.399999999999999</v>
      </c>
      <c r="R363" s="33">
        <v>2.4</v>
      </c>
      <c r="S363" s="35">
        <v>2.4</v>
      </c>
      <c r="T363" s="35"/>
      <c r="U363" s="30"/>
      <c r="V363" s="28"/>
      <c r="W363" s="28"/>
      <c r="X363" s="28"/>
      <c r="Y363" s="81"/>
    </row>
    <row r="364" spans="1:73" s="6" customFormat="1" ht="15" hidden="1" outlineLevel="2">
      <c r="A364" s="45" t="s">
        <v>230</v>
      </c>
      <c r="B364" s="33"/>
      <c r="C364" s="33"/>
      <c r="D364" s="35"/>
      <c r="E364" s="36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3"/>
      <c r="R364" s="33"/>
      <c r="S364" s="35"/>
      <c r="T364" s="35"/>
      <c r="U364" s="30"/>
      <c r="V364" s="28"/>
      <c r="W364" s="28"/>
      <c r="X364" s="28"/>
      <c r="Y364" s="81"/>
    </row>
    <row r="365" spans="1:73" s="6" customFormat="1" ht="15.75" hidden="1" customHeight="1" outlineLevel="2">
      <c r="A365" s="45" t="s">
        <v>337</v>
      </c>
      <c r="B365" s="33">
        <v>246</v>
      </c>
      <c r="C365" s="33">
        <v>3</v>
      </c>
      <c r="D365" s="35" t="s">
        <v>33</v>
      </c>
      <c r="E365" s="36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7">
        <v>332</v>
      </c>
      <c r="R365" s="37">
        <v>38</v>
      </c>
      <c r="S365" s="38"/>
      <c r="T365" s="38"/>
      <c r="U365" s="30"/>
      <c r="V365" s="28"/>
      <c r="W365" s="28"/>
      <c r="X365" s="28"/>
      <c r="Y365" s="81"/>
    </row>
    <row r="366" spans="1:73" s="19" customFormat="1" ht="15.75" customHeight="1" outlineLevel="1" collapsed="1">
      <c r="A366" s="45" t="s">
        <v>338</v>
      </c>
      <c r="B366" s="33">
        <v>604.5</v>
      </c>
      <c r="C366" s="33">
        <v>38.700000000000003</v>
      </c>
      <c r="D366" s="35">
        <v>38.700000000000003</v>
      </c>
      <c r="E366" s="36"/>
      <c r="F366" s="36"/>
      <c r="G366" s="36"/>
      <c r="H366" s="36">
        <f>K366+N366+Q366</f>
        <v>604.50000000000011</v>
      </c>
      <c r="I366" s="36">
        <f>L366+O366+R366</f>
        <v>38.700000000000003</v>
      </c>
      <c r="J366" s="36">
        <f>M366+P366+S366</f>
        <v>38.700000000000003</v>
      </c>
      <c r="K366" s="33">
        <v>92.1</v>
      </c>
      <c r="L366" s="33">
        <v>3.8</v>
      </c>
      <c r="M366" s="35">
        <v>3.8</v>
      </c>
      <c r="N366" s="36"/>
      <c r="O366" s="36"/>
      <c r="P366" s="36"/>
      <c r="Q366" s="33">
        <f>SUM(Q367:Q376)</f>
        <v>512.40000000000009</v>
      </c>
      <c r="R366" s="33">
        <f>SUM(R367:R376)</f>
        <v>34.900000000000006</v>
      </c>
      <c r="S366" s="33">
        <f>SUM(S367:S376)</f>
        <v>34.900000000000006</v>
      </c>
      <c r="T366" s="33"/>
      <c r="U366" s="30"/>
      <c r="V366" s="33">
        <v>28</v>
      </c>
      <c r="W366" s="33">
        <v>990</v>
      </c>
      <c r="X366" s="33">
        <v>7</v>
      </c>
      <c r="Y366" s="80">
        <v>50</v>
      </c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</row>
    <row r="367" spans="1:73" s="6" customFormat="1" ht="15.75" hidden="1" customHeight="1" outlineLevel="2">
      <c r="A367" s="45" t="s">
        <v>170</v>
      </c>
      <c r="B367" s="33">
        <v>44.6</v>
      </c>
      <c r="C367" s="33" t="s">
        <v>33</v>
      </c>
      <c r="D367" s="35" t="s">
        <v>33</v>
      </c>
      <c r="E367" s="36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3">
        <v>44.6</v>
      </c>
      <c r="R367" s="33" t="s">
        <v>33</v>
      </c>
      <c r="S367" s="35" t="s">
        <v>33</v>
      </c>
      <c r="T367" s="35"/>
      <c r="U367" s="30"/>
      <c r="V367" s="28"/>
      <c r="W367" s="28"/>
      <c r="X367" s="28"/>
      <c r="Y367" s="81"/>
    </row>
    <row r="368" spans="1:73" s="6" customFormat="1" ht="15.75" hidden="1" customHeight="1" outlineLevel="2">
      <c r="A368" s="45" t="s">
        <v>339</v>
      </c>
      <c r="B368" s="33">
        <v>49.4</v>
      </c>
      <c r="C368" s="33" t="s">
        <v>33</v>
      </c>
      <c r="D368" s="35" t="s">
        <v>33</v>
      </c>
      <c r="E368" s="36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3">
        <v>49.4</v>
      </c>
      <c r="R368" s="33" t="s">
        <v>33</v>
      </c>
      <c r="S368" s="35" t="s">
        <v>33</v>
      </c>
      <c r="T368" s="35"/>
      <c r="U368" s="30"/>
      <c r="V368" s="28"/>
      <c r="W368" s="28"/>
      <c r="X368" s="28"/>
      <c r="Y368" s="81"/>
    </row>
    <row r="369" spans="1:73" s="6" customFormat="1" ht="15.75" hidden="1" customHeight="1" outlineLevel="2">
      <c r="A369" s="45" t="s">
        <v>340</v>
      </c>
      <c r="B369" s="33">
        <v>53</v>
      </c>
      <c r="C369" s="33">
        <v>3.8</v>
      </c>
      <c r="D369" s="35">
        <v>3.8</v>
      </c>
      <c r="E369" s="36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3">
        <v>53</v>
      </c>
      <c r="R369" s="33">
        <v>3.8</v>
      </c>
      <c r="S369" s="35">
        <v>3.8</v>
      </c>
      <c r="T369" s="35"/>
      <c r="U369" s="30"/>
      <c r="V369" s="28"/>
      <c r="W369" s="28"/>
      <c r="X369" s="28"/>
      <c r="Y369" s="81"/>
    </row>
    <row r="370" spans="1:73" s="6" customFormat="1" ht="15.75" hidden="1" customHeight="1" outlineLevel="2">
      <c r="A370" s="45" t="s">
        <v>341</v>
      </c>
      <c r="B370" s="33">
        <v>30.9</v>
      </c>
      <c r="C370" s="33" t="s">
        <v>33</v>
      </c>
      <c r="D370" s="35" t="s">
        <v>33</v>
      </c>
      <c r="E370" s="36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3">
        <v>30.9</v>
      </c>
      <c r="R370" s="33" t="s">
        <v>33</v>
      </c>
      <c r="S370" s="35" t="s">
        <v>33</v>
      </c>
      <c r="T370" s="35"/>
      <c r="U370" s="30"/>
      <c r="V370" s="28"/>
      <c r="W370" s="28"/>
      <c r="X370" s="28"/>
      <c r="Y370" s="81"/>
    </row>
    <row r="371" spans="1:73" s="6" customFormat="1" ht="18" hidden="1" outlineLevel="2">
      <c r="A371" s="45" t="s">
        <v>472</v>
      </c>
      <c r="B371" s="33">
        <v>194.3</v>
      </c>
      <c r="C371" s="33">
        <v>19.8</v>
      </c>
      <c r="D371" s="35">
        <v>19.8</v>
      </c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>
        <f>Q377-K366</f>
        <v>102.20000000000002</v>
      </c>
      <c r="R371" s="36">
        <f>R377-L366</f>
        <v>16</v>
      </c>
      <c r="S371" s="36">
        <f>S377-M366</f>
        <v>16</v>
      </c>
      <c r="T371" s="36"/>
      <c r="U371" s="30"/>
      <c r="V371" s="28"/>
      <c r="W371" s="28"/>
      <c r="X371" s="28"/>
      <c r="Y371" s="81"/>
    </row>
    <row r="372" spans="1:73" s="6" customFormat="1" ht="15.75" hidden="1" customHeight="1" outlineLevel="2">
      <c r="A372" s="45" t="s">
        <v>342</v>
      </c>
      <c r="B372" s="33">
        <v>56.6</v>
      </c>
      <c r="C372" s="33">
        <v>7.9</v>
      </c>
      <c r="D372" s="35">
        <v>7.9</v>
      </c>
      <c r="E372" s="36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3">
        <v>56.6</v>
      </c>
      <c r="R372" s="33">
        <v>7.9</v>
      </c>
      <c r="S372" s="35">
        <v>7.9</v>
      </c>
      <c r="T372" s="35"/>
      <c r="U372" s="30"/>
      <c r="V372" s="28"/>
      <c r="W372" s="28"/>
      <c r="X372" s="28"/>
      <c r="Y372" s="81"/>
    </row>
    <row r="373" spans="1:73" s="6" customFormat="1" ht="15.75" hidden="1" customHeight="1" outlineLevel="2">
      <c r="A373" s="45" t="s">
        <v>343</v>
      </c>
      <c r="B373" s="33">
        <v>52.7</v>
      </c>
      <c r="C373" s="33">
        <v>2.6</v>
      </c>
      <c r="D373" s="35">
        <v>2.6</v>
      </c>
      <c r="E373" s="36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3">
        <v>52.7</v>
      </c>
      <c r="R373" s="33">
        <v>2.6</v>
      </c>
      <c r="S373" s="35">
        <v>2.6</v>
      </c>
      <c r="T373" s="35"/>
      <c r="U373" s="30"/>
      <c r="V373" s="28"/>
      <c r="W373" s="28"/>
      <c r="X373" s="28"/>
      <c r="Y373" s="81"/>
    </row>
    <row r="374" spans="1:73" s="6" customFormat="1" ht="15.75" hidden="1" customHeight="1" outlineLevel="2">
      <c r="A374" s="45" t="s">
        <v>344</v>
      </c>
      <c r="B374" s="33">
        <v>55.3</v>
      </c>
      <c r="C374" s="33">
        <v>3.6</v>
      </c>
      <c r="D374" s="35">
        <v>3.6</v>
      </c>
      <c r="E374" s="36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3">
        <v>55.3</v>
      </c>
      <c r="R374" s="33">
        <v>3.6</v>
      </c>
      <c r="S374" s="35">
        <v>3.6</v>
      </c>
      <c r="T374" s="35"/>
      <c r="U374" s="30"/>
      <c r="V374" s="28"/>
      <c r="W374" s="28"/>
      <c r="X374" s="28"/>
      <c r="Y374" s="81"/>
    </row>
    <row r="375" spans="1:73" s="6" customFormat="1" ht="15.75" hidden="1" customHeight="1" outlineLevel="2">
      <c r="A375" s="45" t="s">
        <v>345</v>
      </c>
      <c r="B375" s="33">
        <v>67.7</v>
      </c>
      <c r="C375" s="33">
        <v>1</v>
      </c>
      <c r="D375" s="35">
        <v>1</v>
      </c>
      <c r="E375" s="36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3">
        <v>67.7</v>
      </c>
      <c r="R375" s="33">
        <v>1</v>
      </c>
      <c r="S375" s="35">
        <v>1</v>
      </c>
      <c r="T375" s="35"/>
      <c r="U375" s="30"/>
      <c r="V375" s="28"/>
      <c r="W375" s="28"/>
      <c r="X375" s="28"/>
      <c r="Y375" s="81"/>
    </row>
    <row r="376" spans="1:73" s="6" customFormat="1" ht="15" hidden="1" outlineLevel="2">
      <c r="A376" s="45" t="s">
        <v>230</v>
      </c>
      <c r="B376" s="33"/>
      <c r="C376" s="33"/>
      <c r="D376" s="35"/>
      <c r="E376" s="36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3"/>
      <c r="R376" s="33"/>
      <c r="S376" s="35"/>
      <c r="T376" s="35"/>
      <c r="U376" s="30"/>
      <c r="V376" s="28"/>
      <c r="W376" s="28"/>
      <c r="X376" s="28"/>
      <c r="Y376" s="81"/>
    </row>
    <row r="377" spans="1:73" s="6" customFormat="1" ht="15.75" hidden="1" customHeight="1" outlineLevel="2">
      <c r="A377" s="45" t="s">
        <v>346</v>
      </c>
      <c r="B377" s="33">
        <v>92.1</v>
      </c>
      <c r="C377" s="33">
        <v>3.8</v>
      </c>
      <c r="D377" s="35">
        <v>3.8</v>
      </c>
      <c r="E377" s="36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3">
        <v>194.3</v>
      </c>
      <c r="R377" s="33">
        <v>19.8</v>
      </c>
      <c r="S377" s="35">
        <v>19.8</v>
      </c>
      <c r="T377" s="35"/>
      <c r="U377" s="30"/>
      <c r="V377" s="28"/>
      <c r="W377" s="28"/>
      <c r="X377" s="28"/>
      <c r="Y377" s="81"/>
    </row>
    <row r="378" spans="1:73" s="19" customFormat="1" ht="15.75" customHeight="1" outlineLevel="1" collapsed="1">
      <c r="A378" s="45" t="s">
        <v>347</v>
      </c>
      <c r="B378" s="33">
        <v>263.60000000000002</v>
      </c>
      <c r="C378" s="33">
        <v>102.6</v>
      </c>
      <c r="D378" s="35">
        <v>102.6</v>
      </c>
      <c r="E378" s="36"/>
      <c r="F378" s="36"/>
      <c r="G378" s="36"/>
      <c r="H378" s="36">
        <f>K378+N378+Q378</f>
        <v>263.60000000000002</v>
      </c>
      <c r="I378" s="36">
        <f>L378+O378+R378</f>
        <v>102.60000000000001</v>
      </c>
      <c r="J378" s="36">
        <f>M378+P378+S378</f>
        <v>102.60000000000001</v>
      </c>
      <c r="K378" s="33">
        <v>41.5</v>
      </c>
      <c r="L378" s="35">
        <v>4</v>
      </c>
      <c r="M378" s="33">
        <v>4</v>
      </c>
      <c r="N378" s="33">
        <f t="shared" ref="N378:S378" si="26">SUM(N379:N388)</f>
        <v>51.900000000000006</v>
      </c>
      <c r="O378" s="33">
        <f t="shared" si="26"/>
        <v>18</v>
      </c>
      <c r="P378" s="33">
        <f t="shared" si="26"/>
        <v>18</v>
      </c>
      <c r="Q378" s="33">
        <f t="shared" si="26"/>
        <v>170.20000000000002</v>
      </c>
      <c r="R378" s="33">
        <f t="shared" si="26"/>
        <v>80.600000000000009</v>
      </c>
      <c r="S378" s="33">
        <f t="shared" si="26"/>
        <v>80.600000000000009</v>
      </c>
      <c r="T378" s="33"/>
      <c r="U378" s="30"/>
      <c r="V378" s="33">
        <v>1</v>
      </c>
      <c r="W378" s="33">
        <v>14</v>
      </c>
      <c r="X378" s="28"/>
      <c r="Y378" s="81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</row>
    <row r="379" spans="1:73" s="6" customFormat="1" ht="15" hidden="1" outlineLevel="2">
      <c r="A379" s="45" t="s">
        <v>348</v>
      </c>
      <c r="B379" s="33">
        <v>93.4</v>
      </c>
      <c r="C379" s="35">
        <v>22</v>
      </c>
      <c r="D379" s="33">
        <v>22</v>
      </c>
      <c r="E379" s="36"/>
      <c r="F379" s="36"/>
      <c r="G379" s="36"/>
      <c r="H379" s="36"/>
      <c r="I379" s="36"/>
      <c r="J379" s="36"/>
      <c r="K379" s="36"/>
      <c r="L379" s="36"/>
      <c r="M379" s="36"/>
      <c r="N379" s="36">
        <f>Q390-K378</f>
        <v>51.900000000000006</v>
      </c>
      <c r="O379" s="36">
        <f>R390-L378</f>
        <v>18</v>
      </c>
      <c r="P379" s="36">
        <f>S390-M378</f>
        <v>18</v>
      </c>
      <c r="Q379" s="36"/>
      <c r="R379" s="36"/>
      <c r="S379" s="36"/>
      <c r="T379" s="36"/>
      <c r="U379" s="30"/>
      <c r="V379" s="33"/>
      <c r="W379" s="33"/>
      <c r="X379" s="28"/>
      <c r="Y379" s="81"/>
    </row>
    <row r="380" spans="1:73" s="6" customFormat="1" ht="15.75" hidden="1" customHeight="1" outlineLevel="2">
      <c r="A380" s="45" t="s">
        <v>349</v>
      </c>
      <c r="B380" s="33">
        <v>22.5</v>
      </c>
      <c r="C380" s="35">
        <v>10.5</v>
      </c>
      <c r="D380" s="33">
        <v>10.5</v>
      </c>
      <c r="E380" s="36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3">
        <v>22.5</v>
      </c>
      <c r="R380" s="35">
        <v>10.5</v>
      </c>
      <c r="S380" s="33">
        <v>10.5</v>
      </c>
      <c r="T380" s="33"/>
      <c r="U380" s="30"/>
      <c r="V380" s="28"/>
      <c r="W380" s="28"/>
      <c r="X380" s="28"/>
      <c r="Y380" s="81"/>
    </row>
    <row r="381" spans="1:73" s="6" customFormat="1" ht="15.75" hidden="1" customHeight="1" outlineLevel="2">
      <c r="A381" s="45" t="s">
        <v>350</v>
      </c>
      <c r="B381" s="33">
        <v>18.5</v>
      </c>
      <c r="C381" s="35">
        <v>5.4</v>
      </c>
      <c r="D381" s="33">
        <v>5.4</v>
      </c>
      <c r="E381" s="36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3">
        <v>18.5</v>
      </c>
      <c r="R381" s="35">
        <v>5.4</v>
      </c>
      <c r="S381" s="33">
        <v>5.4</v>
      </c>
      <c r="T381" s="33"/>
      <c r="U381" s="30"/>
      <c r="V381" s="28"/>
      <c r="W381" s="28"/>
      <c r="X381" s="28"/>
      <c r="Y381" s="81"/>
    </row>
    <row r="382" spans="1:73" s="6" customFormat="1" ht="15.75" hidden="1" customHeight="1" outlineLevel="2">
      <c r="A382" s="45" t="s">
        <v>304</v>
      </c>
      <c r="B382" s="33">
        <v>17.7</v>
      </c>
      <c r="C382" s="35">
        <v>17.7</v>
      </c>
      <c r="D382" s="33">
        <v>17.7</v>
      </c>
      <c r="E382" s="36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3">
        <v>17.7</v>
      </c>
      <c r="R382" s="35">
        <v>17.7</v>
      </c>
      <c r="S382" s="33">
        <v>17.7</v>
      </c>
      <c r="T382" s="33"/>
      <c r="U382" s="30"/>
      <c r="V382" s="28"/>
      <c r="W382" s="28"/>
      <c r="X382" s="28"/>
      <c r="Y382" s="81"/>
    </row>
    <row r="383" spans="1:73" s="6" customFormat="1" ht="15.75" hidden="1" customHeight="1" outlineLevel="2">
      <c r="A383" s="45" t="s">
        <v>351</v>
      </c>
      <c r="B383" s="33">
        <v>16.5</v>
      </c>
      <c r="C383" s="35">
        <v>4.9000000000000004</v>
      </c>
      <c r="D383" s="33">
        <v>4.9000000000000004</v>
      </c>
      <c r="E383" s="36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3">
        <v>16.5</v>
      </c>
      <c r="R383" s="35">
        <v>4.9000000000000004</v>
      </c>
      <c r="S383" s="33">
        <v>4.9000000000000004</v>
      </c>
      <c r="T383" s="33"/>
      <c r="U383" s="30"/>
      <c r="V383" s="28"/>
      <c r="W383" s="28"/>
      <c r="X383" s="28"/>
      <c r="Y383" s="81"/>
    </row>
    <row r="384" spans="1:73" s="6" customFormat="1" ht="15.75" hidden="1" customHeight="1" outlineLevel="2">
      <c r="A384" s="45" t="s">
        <v>352</v>
      </c>
      <c r="B384" s="33">
        <v>19.2</v>
      </c>
      <c r="C384" s="35">
        <v>8.6</v>
      </c>
      <c r="D384" s="33">
        <v>8.6</v>
      </c>
      <c r="E384" s="36"/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3">
        <v>19.2</v>
      </c>
      <c r="R384" s="35">
        <v>8.6</v>
      </c>
      <c r="S384" s="33">
        <v>8.6</v>
      </c>
      <c r="T384" s="33"/>
      <c r="U384" s="30"/>
      <c r="V384" s="28"/>
      <c r="W384" s="28"/>
      <c r="X384" s="28"/>
      <c r="Y384" s="81"/>
    </row>
    <row r="385" spans="1:73" s="6" customFormat="1" ht="15.75" hidden="1" customHeight="1" outlineLevel="2">
      <c r="A385" s="45" t="s">
        <v>353</v>
      </c>
      <c r="B385" s="33">
        <v>19.5</v>
      </c>
      <c r="C385" s="35">
        <v>1.5</v>
      </c>
      <c r="D385" s="33">
        <v>1.5</v>
      </c>
      <c r="E385" s="36"/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3">
        <v>19.5</v>
      </c>
      <c r="R385" s="35">
        <v>1.5</v>
      </c>
      <c r="S385" s="33">
        <v>1.5</v>
      </c>
      <c r="T385" s="33"/>
      <c r="U385" s="30"/>
      <c r="V385" s="28"/>
      <c r="W385" s="28"/>
      <c r="X385" s="28"/>
      <c r="Y385" s="81"/>
    </row>
    <row r="386" spans="1:73" s="6" customFormat="1" ht="15.75" hidden="1" customHeight="1" outlineLevel="2">
      <c r="A386" s="45" t="s">
        <v>354</v>
      </c>
      <c r="B386" s="33">
        <v>17.7</v>
      </c>
      <c r="C386" s="35">
        <v>9.3000000000000007</v>
      </c>
      <c r="D386" s="33">
        <v>9.3000000000000007</v>
      </c>
      <c r="E386" s="36"/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3">
        <v>17.7</v>
      </c>
      <c r="R386" s="35">
        <v>9.3000000000000007</v>
      </c>
      <c r="S386" s="33">
        <v>9.3000000000000007</v>
      </c>
      <c r="T386" s="33"/>
      <c r="U386" s="30"/>
      <c r="V386" s="28"/>
      <c r="W386" s="28"/>
      <c r="X386" s="28"/>
      <c r="Y386" s="81"/>
    </row>
    <row r="387" spans="1:73" s="6" customFormat="1" ht="15.75" hidden="1" customHeight="1" outlineLevel="2">
      <c r="A387" s="45" t="s">
        <v>355</v>
      </c>
      <c r="B387" s="33">
        <v>27.8</v>
      </c>
      <c r="C387" s="35">
        <v>14.3</v>
      </c>
      <c r="D387" s="33">
        <v>14.3</v>
      </c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3">
        <v>27.8</v>
      </c>
      <c r="R387" s="35">
        <v>14.3</v>
      </c>
      <c r="S387" s="33">
        <v>14.3</v>
      </c>
      <c r="T387" s="33"/>
      <c r="U387" s="30"/>
      <c r="V387" s="28"/>
      <c r="W387" s="28"/>
      <c r="X387" s="28"/>
      <c r="Y387" s="81"/>
    </row>
    <row r="388" spans="1:73" s="6" customFormat="1" ht="15.75" hidden="1" customHeight="1" outlineLevel="2">
      <c r="A388" s="45" t="s">
        <v>356</v>
      </c>
      <c r="B388" s="33">
        <v>10.8</v>
      </c>
      <c r="C388" s="35">
        <v>8.4</v>
      </c>
      <c r="D388" s="33">
        <v>8.4</v>
      </c>
      <c r="E388" s="36"/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3">
        <v>10.8</v>
      </c>
      <c r="R388" s="35">
        <v>8.4</v>
      </c>
      <c r="S388" s="33">
        <v>8.4</v>
      </c>
      <c r="T388" s="33"/>
      <c r="U388" s="30"/>
      <c r="V388" s="28"/>
      <c r="W388" s="28"/>
      <c r="X388" s="28"/>
      <c r="Y388" s="81"/>
    </row>
    <row r="389" spans="1:73" s="6" customFormat="1" ht="15" hidden="1" outlineLevel="2">
      <c r="A389" s="45" t="s">
        <v>230</v>
      </c>
      <c r="B389" s="33"/>
      <c r="C389" s="35"/>
      <c r="D389" s="33"/>
      <c r="E389" s="36"/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3"/>
      <c r="R389" s="35"/>
      <c r="S389" s="33"/>
      <c r="T389" s="33"/>
      <c r="U389" s="30"/>
      <c r="V389" s="28"/>
      <c r="W389" s="28"/>
      <c r="X389" s="28"/>
      <c r="Y389" s="81"/>
    </row>
    <row r="390" spans="1:73" s="6" customFormat="1" ht="15.75" hidden="1" customHeight="1" outlineLevel="2">
      <c r="A390" s="45" t="s">
        <v>357</v>
      </c>
      <c r="B390" s="33">
        <v>41.5</v>
      </c>
      <c r="C390" s="35">
        <v>4</v>
      </c>
      <c r="D390" s="33">
        <v>4</v>
      </c>
      <c r="E390" s="36"/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3">
        <v>93.4</v>
      </c>
      <c r="R390" s="35">
        <v>22</v>
      </c>
      <c r="S390" s="33">
        <v>22</v>
      </c>
      <c r="T390" s="33"/>
      <c r="U390" s="30"/>
      <c r="V390" s="28"/>
      <c r="W390" s="28"/>
      <c r="X390" s="28"/>
      <c r="Y390" s="81"/>
    </row>
    <row r="391" spans="1:73" s="19" customFormat="1" ht="15.75" customHeight="1" outlineLevel="1" collapsed="1">
      <c r="A391" s="45" t="s">
        <v>358</v>
      </c>
      <c r="B391" s="33">
        <v>336.8</v>
      </c>
      <c r="C391" s="35">
        <v>233.4</v>
      </c>
      <c r="D391" s="33">
        <v>233.4</v>
      </c>
      <c r="E391" s="36"/>
      <c r="F391" s="36"/>
      <c r="G391" s="36"/>
      <c r="H391" s="36">
        <f>K391+N391+Q391</f>
        <v>336.79999999999995</v>
      </c>
      <c r="I391" s="36">
        <f>L391+O391+R391</f>
        <v>233.39999999999998</v>
      </c>
      <c r="J391" s="36">
        <f>M391+P391+S391</f>
        <v>233.39999999999998</v>
      </c>
      <c r="K391" s="33">
        <v>164.3</v>
      </c>
      <c r="L391" s="35">
        <v>99.6</v>
      </c>
      <c r="M391" s="33">
        <v>99.6</v>
      </c>
      <c r="N391" s="33">
        <f t="shared" ref="N391:S391" si="27">SUM(N392:N401)</f>
        <v>0</v>
      </c>
      <c r="O391" s="33">
        <f t="shared" si="27"/>
        <v>0</v>
      </c>
      <c r="P391" s="33">
        <f t="shared" si="27"/>
        <v>0</v>
      </c>
      <c r="Q391" s="33">
        <f t="shared" si="27"/>
        <v>172.49999999999997</v>
      </c>
      <c r="R391" s="33">
        <f t="shared" si="27"/>
        <v>133.79999999999998</v>
      </c>
      <c r="S391" s="33">
        <f t="shared" si="27"/>
        <v>133.79999999999998</v>
      </c>
      <c r="T391" s="33">
        <v>69</v>
      </c>
      <c r="U391" s="30">
        <f t="shared" si="25"/>
        <v>0.20486935866983375</v>
      </c>
      <c r="V391" s="28"/>
      <c r="W391" s="28"/>
      <c r="X391" s="28"/>
      <c r="Y391" s="81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</row>
    <row r="392" spans="1:73" s="6" customFormat="1" ht="15" hidden="1" outlineLevel="2">
      <c r="A392" s="45" t="s">
        <v>359</v>
      </c>
      <c r="B392" s="33">
        <v>164.3</v>
      </c>
      <c r="C392" s="35">
        <v>99.6</v>
      </c>
      <c r="D392" s="33">
        <v>99.6</v>
      </c>
      <c r="E392" s="36"/>
      <c r="F392" s="36"/>
      <c r="G392" s="36"/>
      <c r="H392" s="36"/>
      <c r="I392" s="36"/>
      <c r="J392" s="36"/>
      <c r="K392" s="36"/>
      <c r="L392" s="36"/>
      <c r="M392" s="36"/>
      <c r="N392" s="36">
        <f>Q404-K391</f>
        <v>0</v>
      </c>
      <c r="O392" s="36">
        <f>R404-L391</f>
        <v>0</v>
      </c>
      <c r="P392" s="36">
        <f>S404-M391</f>
        <v>0</v>
      </c>
      <c r="Q392" s="36"/>
      <c r="R392" s="36"/>
      <c r="S392" s="36"/>
      <c r="T392" s="36"/>
      <c r="U392" s="30"/>
      <c r="V392" s="28"/>
      <c r="W392" s="28"/>
      <c r="X392" s="28"/>
      <c r="Y392" s="81"/>
    </row>
    <row r="393" spans="1:73" s="6" customFormat="1" ht="15.75" hidden="1" customHeight="1" outlineLevel="2">
      <c r="A393" s="45" t="s">
        <v>360</v>
      </c>
      <c r="B393" s="33">
        <v>25.1</v>
      </c>
      <c r="C393" s="35">
        <v>22</v>
      </c>
      <c r="D393" s="33">
        <v>22</v>
      </c>
      <c r="E393" s="36"/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3">
        <v>25.1</v>
      </c>
      <c r="R393" s="35">
        <v>22</v>
      </c>
      <c r="S393" s="33">
        <v>22</v>
      </c>
      <c r="T393" s="33"/>
      <c r="U393" s="30"/>
      <c r="V393" s="28"/>
      <c r="W393" s="28"/>
      <c r="X393" s="28"/>
      <c r="Y393" s="81"/>
    </row>
    <row r="394" spans="1:73" s="6" customFormat="1" ht="15.75" hidden="1" customHeight="1" outlineLevel="2">
      <c r="A394" s="45" t="s">
        <v>361</v>
      </c>
      <c r="B394" s="33">
        <v>14.2</v>
      </c>
      <c r="C394" s="35">
        <v>14.2</v>
      </c>
      <c r="D394" s="33">
        <v>14.2</v>
      </c>
      <c r="E394" s="36"/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3">
        <v>14.2</v>
      </c>
      <c r="R394" s="35">
        <v>14.2</v>
      </c>
      <c r="S394" s="33">
        <v>14.2</v>
      </c>
      <c r="T394" s="33"/>
      <c r="U394" s="30"/>
      <c r="V394" s="28"/>
      <c r="W394" s="28"/>
      <c r="X394" s="28"/>
      <c r="Y394" s="81"/>
    </row>
    <row r="395" spans="1:73" s="6" customFormat="1" ht="15.75" hidden="1" customHeight="1" outlineLevel="2">
      <c r="A395" s="45" t="s">
        <v>362</v>
      </c>
      <c r="B395" s="33">
        <v>15.5</v>
      </c>
      <c r="C395" s="35">
        <v>15.5</v>
      </c>
      <c r="D395" s="33">
        <v>15.5</v>
      </c>
      <c r="E395" s="36"/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3">
        <v>15.5</v>
      </c>
      <c r="R395" s="35">
        <v>15.5</v>
      </c>
      <c r="S395" s="33">
        <v>15.5</v>
      </c>
      <c r="T395" s="33"/>
      <c r="U395" s="30"/>
      <c r="V395" s="28"/>
      <c r="W395" s="28"/>
      <c r="X395" s="28"/>
      <c r="Y395" s="81"/>
    </row>
    <row r="396" spans="1:73" s="6" customFormat="1" ht="15.75" hidden="1" customHeight="1" outlineLevel="2">
      <c r="A396" s="45" t="s">
        <v>363</v>
      </c>
      <c r="B396" s="33">
        <v>16.3</v>
      </c>
      <c r="C396" s="35">
        <v>16.3</v>
      </c>
      <c r="D396" s="33">
        <v>16.3</v>
      </c>
      <c r="E396" s="36"/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3">
        <v>16.3</v>
      </c>
      <c r="R396" s="35">
        <v>16.3</v>
      </c>
      <c r="S396" s="33">
        <v>16.3</v>
      </c>
      <c r="T396" s="33"/>
      <c r="U396" s="30"/>
      <c r="V396" s="28"/>
      <c r="W396" s="28"/>
      <c r="X396" s="28"/>
      <c r="Y396" s="81"/>
    </row>
    <row r="397" spans="1:73" s="6" customFormat="1" ht="15.75" hidden="1" customHeight="1" outlineLevel="2">
      <c r="A397" s="45" t="s">
        <v>364</v>
      </c>
      <c r="B397" s="33">
        <v>8</v>
      </c>
      <c r="C397" s="35">
        <v>8</v>
      </c>
      <c r="D397" s="33">
        <v>8</v>
      </c>
      <c r="E397" s="36"/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3">
        <v>8</v>
      </c>
      <c r="R397" s="35">
        <v>8</v>
      </c>
      <c r="S397" s="33">
        <v>8</v>
      </c>
      <c r="T397" s="33"/>
      <c r="U397" s="30"/>
      <c r="V397" s="28"/>
      <c r="W397" s="28"/>
      <c r="X397" s="28"/>
      <c r="Y397" s="81"/>
    </row>
    <row r="398" spans="1:73" s="6" customFormat="1" ht="15.75" hidden="1" customHeight="1" outlineLevel="2">
      <c r="A398" s="45" t="s">
        <v>365</v>
      </c>
      <c r="B398" s="33">
        <v>49.8</v>
      </c>
      <c r="C398" s="35">
        <v>16</v>
      </c>
      <c r="D398" s="33">
        <v>16</v>
      </c>
      <c r="E398" s="36"/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3">
        <v>49.8</v>
      </c>
      <c r="R398" s="35">
        <v>16</v>
      </c>
      <c r="S398" s="33">
        <v>16</v>
      </c>
      <c r="T398" s="33"/>
      <c r="U398" s="30"/>
      <c r="V398" s="28"/>
      <c r="W398" s="28"/>
      <c r="X398" s="28"/>
      <c r="Y398" s="81"/>
    </row>
    <row r="399" spans="1:73" s="6" customFormat="1" ht="15.75" hidden="1" customHeight="1" outlineLevel="2">
      <c r="A399" s="45" t="s">
        <v>366</v>
      </c>
      <c r="B399" s="33">
        <v>6.6</v>
      </c>
      <c r="C399" s="35">
        <v>4.8</v>
      </c>
      <c r="D399" s="33">
        <v>4.8</v>
      </c>
      <c r="E399" s="36"/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3">
        <v>6.6</v>
      </c>
      <c r="R399" s="35">
        <v>4.8</v>
      </c>
      <c r="S399" s="33">
        <v>4.8</v>
      </c>
      <c r="T399" s="33"/>
      <c r="U399" s="30"/>
      <c r="V399" s="28"/>
      <c r="W399" s="28"/>
      <c r="X399" s="28"/>
      <c r="Y399" s="81"/>
    </row>
    <row r="400" spans="1:73" s="6" customFormat="1" ht="15.75" hidden="1" customHeight="1" outlineLevel="2">
      <c r="A400" s="45" t="s">
        <v>367</v>
      </c>
      <c r="B400" s="33">
        <v>8.6</v>
      </c>
      <c r="C400" s="35">
        <v>8.6</v>
      </c>
      <c r="D400" s="33">
        <v>8.6</v>
      </c>
      <c r="E400" s="36"/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3">
        <v>8.6</v>
      </c>
      <c r="R400" s="35">
        <v>8.6</v>
      </c>
      <c r="S400" s="33">
        <v>8.6</v>
      </c>
      <c r="T400" s="33"/>
      <c r="U400" s="30"/>
      <c r="V400" s="28"/>
      <c r="W400" s="28"/>
      <c r="X400" s="28"/>
      <c r="Y400" s="81"/>
    </row>
    <row r="401" spans="1:73" s="6" customFormat="1" ht="15.75" hidden="1" customHeight="1" outlineLevel="2">
      <c r="A401" s="45" t="s">
        <v>477</v>
      </c>
      <c r="B401" s="33">
        <v>28.4</v>
      </c>
      <c r="C401" s="35">
        <v>28.4</v>
      </c>
      <c r="D401" s="33">
        <v>28.4</v>
      </c>
      <c r="E401" s="36"/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3">
        <v>28.4</v>
      </c>
      <c r="R401" s="35">
        <v>28.4</v>
      </c>
      <c r="S401" s="33">
        <v>28.4</v>
      </c>
      <c r="T401" s="33"/>
      <c r="U401" s="30"/>
      <c r="V401" s="28"/>
      <c r="W401" s="28"/>
      <c r="X401" s="28"/>
      <c r="Y401" s="81"/>
    </row>
    <row r="402" spans="1:73" s="6" customFormat="1" ht="15" hidden="1" outlineLevel="2">
      <c r="A402" s="45" t="s">
        <v>202</v>
      </c>
      <c r="B402" s="201"/>
      <c r="C402" s="35"/>
      <c r="D402" s="35"/>
      <c r="E402" s="36"/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5"/>
      <c r="R402" s="35"/>
      <c r="S402" s="35"/>
      <c r="T402" s="35"/>
      <c r="U402" s="30"/>
      <c r="V402" s="28"/>
      <c r="W402" s="28"/>
      <c r="X402" s="28"/>
      <c r="Y402" s="81"/>
    </row>
    <row r="403" spans="1:73" s="6" customFormat="1" ht="15" hidden="1" outlineLevel="2">
      <c r="A403" s="45" t="s">
        <v>368</v>
      </c>
      <c r="B403" s="201"/>
      <c r="C403" s="35"/>
      <c r="D403" s="35"/>
      <c r="E403" s="36"/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5"/>
      <c r="R403" s="35"/>
      <c r="S403" s="35"/>
      <c r="T403" s="35"/>
      <c r="U403" s="30"/>
      <c r="V403" s="28"/>
      <c r="W403" s="28"/>
      <c r="X403" s="28"/>
      <c r="Y403" s="81"/>
    </row>
    <row r="404" spans="1:73" s="6" customFormat="1" ht="15.75" hidden="1" customHeight="1" outlineLevel="2">
      <c r="A404" s="45" t="s">
        <v>369</v>
      </c>
      <c r="B404" s="33">
        <v>164.3</v>
      </c>
      <c r="C404" s="35">
        <v>99.6</v>
      </c>
      <c r="D404" s="33">
        <v>99.6</v>
      </c>
      <c r="E404" s="36"/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3">
        <v>164.3</v>
      </c>
      <c r="R404" s="35">
        <v>99.6</v>
      </c>
      <c r="S404" s="33">
        <v>99.6</v>
      </c>
      <c r="T404" s="33"/>
      <c r="U404" s="30"/>
      <c r="V404" s="28"/>
      <c r="W404" s="28"/>
      <c r="X404" s="28"/>
      <c r="Y404" s="81"/>
    </row>
    <row r="405" spans="1:73" s="19" customFormat="1" ht="15.75" customHeight="1" outlineLevel="1" collapsed="1">
      <c r="A405" s="45" t="s">
        <v>370</v>
      </c>
      <c r="B405" s="33">
        <v>392.7</v>
      </c>
      <c r="C405" s="35">
        <v>162.69999999999999</v>
      </c>
      <c r="D405" s="33">
        <v>103.4</v>
      </c>
      <c r="E405" s="36"/>
      <c r="F405" s="36"/>
      <c r="G405" s="36"/>
      <c r="H405" s="36">
        <f>K405+N405+Q405</f>
        <v>392.70000000000005</v>
      </c>
      <c r="I405" s="36">
        <f>L405+O405+R405</f>
        <v>162.70000000000002</v>
      </c>
      <c r="J405" s="36">
        <f>M405+P405+S405</f>
        <v>103.4</v>
      </c>
      <c r="K405" s="33">
        <v>106</v>
      </c>
      <c r="L405" s="35">
        <v>57.3</v>
      </c>
      <c r="M405" s="33"/>
      <c r="N405" s="33">
        <f t="shared" ref="N405:S405" si="28">SUM(N406:N417)</f>
        <v>90.199999999999989</v>
      </c>
      <c r="O405" s="33">
        <f t="shared" si="28"/>
        <v>46.100000000000009</v>
      </c>
      <c r="P405" s="33">
        <f t="shared" si="28"/>
        <v>46.1</v>
      </c>
      <c r="Q405" s="33">
        <f t="shared" si="28"/>
        <v>196.50000000000003</v>
      </c>
      <c r="R405" s="33">
        <f t="shared" si="28"/>
        <v>59.300000000000004</v>
      </c>
      <c r="S405" s="33">
        <f t="shared" si="28"/>
        <v>57.300000000000004</v>
      </c>
      <c r="T405" s="33">
        <v>74.5</v>
      </c>
      <c r="U405" s="30">
        <f>T405/H405</f>
        <v>0.18971224853577792</v>
      </c>
      <c r="V405" s="33">
        <v>12</v>
      </c>
      <c r="W405" s="33">
        <v>415</v>
      </c>
      <c r="X405" s="33">
        <v>3</v>
      </c>
      <c r="Y405" s="80">
        <v>10</v>
      </c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</row>
    <row r="406" spans="1:73" s="6" customFormat="1" ht="15" hidden="1" outlineLevel="2">
      <c r="A406" s="45" t="s">
        <v>371</v>
      </c>
      <c r="B406" s="33">
        <v>196.2</v>
      </c>
      <c r="C406" s="35">
        <v>103.4</v>
      </c>
      <c r="D406" s="33">
        <v>46.1</v>
      </c>
      <c r="E406" s="36"/>
      <c r="F406" s="36"/>
      <c r="G406" s="36"/>
      <c r="H406" s="36"/>
      <c r="I406" s="36"/>
      <c r="J406" s="36"/>
      <c r="K406" s="36"/>
      <c r="L406" s="36"/>
      <c r="M406" s="36"/>
      <c r="N406" s="36">
        <f>Q419-K405</f>
        <v>90.199999999999989</v>
      </c>
      <c r="O406" s="36">
        <f>R419-L405</f>
        <v>46.100000000000009</v>
      </c>
      <c r="P406" s="36">
        <f>S419-M405</f>
        <v>46.1</v>
      </c>
      <c r="Q406" s="36"/>
      <c r="R406" s="36"/>
      <c r="S406" s="36"/>
      <c r="T406" s="36"/>
      <c r="U406" s="30"/>
      <c r="V406" s="33"/>
      <c r="W406" s="33"/>
      <c r="X406" s="28"/>
      <c r="Y406" s="81"/>
    </row>
    <row r="407" spans="1:73" s="6" customFormat="1" ht="15.75" hidden="1" customHeight="1" outlineLevel="2">
      <c r="A407" s="45" t="s">
        <v>372</v>
      </c>
      <c r="B407" s="33">
        <v>3</v>
      </c>
      <c r="C407" s="35" t="s">
        <v>33</v>
      </c>
      <c r="D407" s="33" t="s">
        <v>33</v>
      </c>
      <c r="E407" s="36"/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3">
        <v>3</v>
      </c>
      <c r="R407" s="35" t="s">
        <v>33</v>
      </c>
      <c r="S407" s="33" t="s">
        <v>33</v>
      </c>
      <c r="T407" s="33"/>
      <c r="U407" s="30"/>
      <c r="V407" s="33"/>
      <c r="W407" s="33"/>
      <c r="X407" s="28"/>
      <c r="Y407" s="81"/>
    </row>
    <row r="408" spans="1:73" s="6" customFormat="1" ht="15.75" hidden="1" customHeight="1" outlineLevel="2">
      <c r="A408" s="45" t="s">
        <v>373</v>
      </c>
      <c r="B408" s="33">
        <v>50</v>
      </c>
      <c r="C408" s="35" t="s">
        <v>33</v>
      </c>
      <c r="D408" s="33" t="s">
        <v>33</v>
      </c>
      <c r="E408" s="36"/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3">
        <v>50</v>
      </c>
      <c r="R408" s="35" t="s">
        <v>33</v>
      </c>
      <c r="S408" s="33" t="s">
        <v>33</v>
      </c>
      <c r="T408" s="33"/>
      <c r="U408" s="30"/>
      <c r="V408" s="28"/>
      <c r="W408" s="28"/>
      <c r="X408" s="28"/>
      <c r="Y408" s="81"/>
    </row>
    <row r="409" spans="1:73" s="6" customFormat="1" ht="15.75" hidden="1" customHeight="1" outlineLevel="2">
      <c r="A409" s="45" t="s">
        <v>374</v>
      </c>
      <c r="B409" s="33">
        <v>3.2</v>
      </c>
      <c r="C409" s="35" t="s">
        <v>33</v>
      </c>
      <c r="D409" s="33" t="s">
        <v>33</v>
      </c>
      <c r="E409" s="36"/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3">
        <v>3.2</v>
      </c>
      <c r="R409" s="35" t="s">
        <v>33</v>
      </c>
      <c r="S409" s="33" t="s">
        <v>33</v>
      </c>
      <c r="T409" s="33"/>
      <c r="U409" s="30"/>
      <c r="V409" s="28"/>
      <c r="W409" s="28"/>
      <c r="X409" s="28"/>
      <c r="Y409" s="81"/>
    </row>
    <row r="410" spans="1:73" s="6" customFormat="1" ht="15.75" hidden="1" customHeight="1" outlineLevel="2">
      <c r="A410" s="45" t="s">
        <v>375</v>
      </c>
      <c r="B410" s="33">
        <v>12</v>
      </c>
      <c r="C410" s="35">
        <v>12</v>
      </c>
      <c r="D410" s="33">
        <v>12</v>
      </c>
      <c r="E410" s="36"/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3">
        <v>12</v>
      </c>
      <c r="R410" s="35">
        <v>12</v>
      </c>
      <c r="S410" s="33">
        <v>12</v>
      </c>
      <c r="T410" s="33"/>
      <c r="U410" s="30"/>
      <c r="V410" s="28"/>
      <c r="W410" s="28"/>
      <c r="X410" s="28"/>
      <c r="Y410" s="81"/>
    </row>
    <row r="411" spans="1:73" s="6" customFormat="1" ht="15.75" hidden="1" customHeight="1" outlineLevel="2">
      <c r="A411" s="45" t="s">
        <v>376</v>
      </c>
      <c r="B411" s="33">
        <v>13.6</v>
      </c>
      <c r="C411" s="35">
        <v>9.6</v>
      </c>
      <c r="D411" s="33">
        <v>7.6</v>
      </c>
      <c r="E411" s="36"/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3">
        <v>13.6</v>
      </c>
      <c r="R411" s="35">
        <v>9.6</v>
      </c>
      <c r="S411" s="33">
        <v>7.6</v>
      </c>
      <c r="T411" s="33"/>
      <c r="U411" s="30"/>
      <c r="V411" s="28"/>
      <c r="W411" s="28"/>
      <c r="X411" s="28"/>
      <c r="Y411" s="81"/>
    </row>
    <row r="412" spans="1:73" s="6" customFormat="1" ht="15.75" hidden="1" customHeight="1" outlineLevel="2">
      <c r="A412" s="45" t="s">
        <v>377</v>
      </c>
      <c r="B412" s="33">
        <v>65</v>
      </c>
      <c r="C412" s="35" t="s">
        <v>33</v>
      </c>
      <c r="D412" s="33" t="s">
        <v>33</v>
      </c>
      <c r="E412" s="36"/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3">
        <v>65</v>
      </c>
      <c r="R412" s="35" t="s">
        <v>33</v>
      </c>
      <c r="S412" s="33" t="s">
        <v>33</v>
      </c>
      <c r="T412" s="33"/>
      <c r="U412" s="30"/>
      <c r="V412" s="28"/>
      <c r="W412" s="28"/>
      <c r="X412" s="28"/>
      <c r="Y412" s="81"/>
    </row>
    <row r="413" spans="1:73" s="6" customFormat="1" ht="15.75" hidden="1" customHeight="1" outlineLevel="2">
      <c r="A413" s="45" t="s">
        <v>378</v>
      </c>
      <c r="B413" s="33">
        <v>3</v>
      </c>
      <c r="C413" s="35">
        <v>3</v>
      </c>
      <c r="D413" s="33">
        <v>3</v>
      </c>
      <c r="E413" s="36"/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3">
        <v>3</v>
      </c>
      <c r="R413" s="35">
        <v>3</v>
      </c>
      <c r="S413" s="33">
        <v>3</v>
      </c>
      <c r="T413" s="33"/>
      <c r="U413" s="30"/>
      <c r="V413" s="28"/>
      <c r="W413" s="28"/>
      <c r="X413" s="28"/>
      <c r="Y413" s="81"/>
    </row>
    <row r="414" spans="1:73" s="6" customFormat="1" ht="15.75" hidden="1" customHeight="1" outlineLevel="2">
      <c r="A414" s="45" t="s">
        <v>379</v>
      </c>
      <c r="B414" s="33">
        <v>22</v>
      </c>
      <c r="C414" s="35">
        <v>12</v>
      </c>
      <c r="D414" s="33">
        <v>12</v>
      </c>
      <c r="E414" s="36"/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3">
        <v>22</v>
      </c>
      <c r="R414" s="35">
        <v>12</v>
      </c>
      <c r="S414" s="33">
        <v>12</v>
      </c>
      <c r="T414" s="33"/>
      <c r="U414" s="30"/>
      <c r="V414" s="28"/>
      <c r="W414" s="28"/>
      <c r="X414" s="28"/>
      <c r="Y414" s="81"/>
    </row>
    <row r="415" spans="1:73" s="6" customFormat="1" ht="15.75" hidden="1" customHeight="1" outlineLevel="2">
      <c r="A415" s="45" t="s">
        <v>380</v>
      </c>
      <c r="B415" s="33">
        <v>8.3000000000000007</v>
      </c>
      <c r="C415" s="35">
        <v>8.3000000000000007</v>
      </c>
      <c r="D415" s="33">
        <v>8.3000000000000007</v>
      </c>
      <c r="E415" s="36"/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3">
        <v>8.3000000000000007</v>
      </c>
      <c r="R415" s="35">
        <v>8.3000000000000007</v>
      </c>
      <c r="S415" s="33">
        <v>8.3000000000000007</v>
      </c>
      <c r="T415" s="33"/>
      <c r="U415" s="30"/>
      <c r="V415" s="28"/>
      <c r="W415" s="28"/>
      <c r="X415" s="28"/>
      <c r="Y415" s="81"/>
    </row>
    <row r="416" spans="1:73" s="6" customFormat="1" ht="15.75" hidden="1" customHeight="1" outlineLevel="2">
      <c r="A416" s="45" t="s">
        <v>381</v>
      </c>
      <c r="B416" s="33">
        <v>2.4</v>
      </c>
      <c r="C416" s="35">
        <v>0.4</v>
      </c>
      <c r="D416" s="33">
        <v>0.4</v>
      </c>
      <c r="E416" s="36"/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3">
        <v>2.4</v>
      </c>
      <c r="R416" s="35">
        <v>0.4</v>
      </c>
      <c r="S416" s="33">
        <v>0.4</v>
      </c>
      <c r="T416" s="33"/>
      <c r="U416" s="30"/>
      <c r="V416" s="28"/>
      <c r="W416" s="28"/>
      <c r="X416" s="28"/>
      <c r="Y416" s="81"/>
    </row>
    <row r="417" spans="1:73" s="6" customFormat="1" ht="15.75" hidden="1" customHeight="1" outlineLevel="2">
      <c r="A417" s="45" t="s">
        <v>382</v>
      </c>
      <c r="B417" s="33">
        <v>14</v>
      </c>
      <c r="C417" s="35">
        <v>14</v>
      </c>
      <c r="D417" s="33">
        <v>14</v>
      </c>
      <c r="E417" s="36"/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3">
        <v>14</v>
      </c>
      <c r="R417" s="35">
        <v>14</v>
      </c>
      <c r="S417" s="33">
        <v>14</v>
      </c>
      <c r="T417" s="33"/>
      <c r="U417" s="30"/>
      <c r="V417" s="28"/>
      <c r="W417" s="28"/>
      <c r="X417" s="28"/>
      <c r="Y417" s="81"/>
    </row>
    <row r="418" spans="1:73" s="6" customFormat="1" ht="15" hidden="1" outlineLevel="2">
      <c r="A418" s="45" t="s">
        <v>230</v>
      </c>
      <c r="B418" s="33"/>
      <c r="C418" s="35"/>
      <c r="D418" s="33"/>
      <c r="E418" s="36"/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3"/>
      <c r="R418" s="35"/>
      <c r="S418" s="33"/>
      <c r="T418" s="33"/>
      <c r="U418" s="30"/>
      <c r="V418" s="28"/>
      <c r="W418" s="28"/>
      <c r="X418" s="28"/>
      <c r="Y418" s="81"/>
    </row>
    <row r="419" spans="1:73" s="6" customFormat="1" ht="15.75" hidden="1" customHeight="1" outlineLevel="2">
      <c r="A419" s="45" t="s">
        <v>383</v>
      </c>
      <c r="B419" s="33">
        <v>106</v>
      </c>
      <c r="C419" s="35">
        <v>57.3</v>
      </c>
      <c r="D419" s="33" t="s">
        <v>33</v>
      </c>
      <c r="E419" s="36"/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3">
        <v>196.2</v>
      </c>
      <c r="R419" s="35">
        <v>103.4</v>
      </c>
      <c r="S419" s="33">
        <v>46.1</v>
      </c>
      <c r="T419" s="33"/>
      <c r="U419" s="30"/>
      <c r="V419" s="28"/>
      <c r="W419" s="28"/>
      <c r="X419" s="28"/>
      <c r="Y419" s="81"/>
    </row>
    <row r="420" spans="1:73" s="19" customFormat="1" ht="15.75" customHeight="1" outlineLevel="1" collapsed="1">
      <c r="A420" s="45" t="s">
        <v>384</v>
      </c>
      <c r="B420" s="33">
        <v>296.3</v>
      </c>
      <c r="C420" s="35">
        <v>144.1</v>
      </c>
      <c r="D420" s="33">
        <v>84.7</v>
      </c>
      <c r="E420" s="36"/>
      <c r="F420" s="36"/>
      <c r="G420" s="36"/>
      <c r="H420" s="36">
        <f>K420+N420+Q420</f>
        <v>296.3</v>
      </c>
      <c r="I420" s="36">
        <f>L420+O420+R420</f>
        <v>144.1</v>
      </c>
      <c r="J420" s="36">
        <f>M420+P420+S420</f>
        <v>84.7</v>
      </c>
      <c r="K420" s="36"/>
      <c r="L420" s="36"/>
      <c r="M420" s="36"/>
      <c r="N420" s="33">
        <f t="shared" ref="N420:S420" si="29">SUM(N421:N432)</f>
        <v>68</v>
      </c>
      <c r="O420" s="33">
        <f t="shared" si="29"/>
        <v>68</v>
      </c>
      <c r="P420" s="33">
        <f t="shared" si="29"/>
        <v>22</v>
      </c>
      <c r="Q420" s="33">
        <f t="shared" si="29"/>
        <v>228.3</v>
      </c>
      <c r="R420" s="33">
        <f t="shared" si="29"/>
        <v>76.099999999999994</v>
      </c>
      <c r="S420" s="33">
        <f t="shared" si="29"/>
        <v>62.7</v>
      </c>
      <c r="T420" s="33"/>
      <c r="U420" s="30"/>
      <c r="V420" s="28"/>
      <c r="W420" s="28"/>
      <c r="X420" s="28"/>
      <c r="Y420" s="81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</row>
    <row r="421" spans="1:73" s="6" customFormat="1" ht="15.75" hidden="1" customHeight="1" outlineLevel="2">
      <c r="A421" s="45" t="s">
        <v>385</v>
      </c>
      <c r="B421" s="33">
        <v>22</v>
      </c>
      <c r="C421" s="35">
        <v>22</v>
      </c>
      <c r="D421" s="33">
        <v>22</v>
      </c>
      <c r="E421" s="36"/>
      <c r="F421" s="36"/>
      <c r="G421" s="36"/>
      <c r="H421" s="36"/>
      <c r="I421" s="36"/>
      <c r="J421" s="36"/>
      <c r="K421" s="36"/>
      <c r="L421" s="36"/>
      <c r="M421" s="36"/>
      <c r="N421" s="33">
        <v>22</v>
      </c>
      <c r="O421" s="35">
        <v>22</v>
      </c>
      <c r="P421" s="33">
        <v>22</v>
      </c>
      <c r="Q421" s="36"/>
      <c r="R421" s="36"/>
      <c r="S421" s="36"/>
      <c r="T421" s="36"/>
      <c r="U421" s="30"/>
      <c r="V421" s="28"/>
      <c r="W421" s="28"/>
      <c r="X421" s="28"/>
      <c r="Y421" s="81"/>
    </row>
    <row r="422" spans="1:73" s="6" customFormat="1" ht="15.75" hidden="1" customHeight="1" outlineLevel="2">
      <c r="A422" s="45" t="s">
        <v>386</v>
      </c>
      <c r="B422" s="33">
        <v>46</v>
      </c>
      <c r="C422" s="35">
        <v>46</v>
      </c>
      <c r="D422" s="33" t="s">
        <v>33</v>
      </c>
      <c r="E422" s="36"/>
      <c r="F422" s="36"/>
      <c r="G422" s="36"/>
      <c r="H422" s="36"/>
      <c r="I422" s="36"/>
      <c r="J422" s="36"/>
      <c r="K422" s="36"/>
      <c r="L422" s="36"/>
      <c r="M422" s="36"/>
      <c r="N422" s="33">
        <v>46</v>
      </c>
      <c r="O422" s="35">
        <v>46</v>
      </c>
      <c r="P422" s="33" t="s">
        <v>33</v>
      </c>
      <c r="Q422" s="36"/>
      <c r="R422" s="36"/>
      <c r="S422" s="36"/>
      <c r="T422" s="36"/>
      <c r="U422" s="30"/>
      <c r="V422" s="28"/>
      <c r="W422" s="28"/>
      <c r="X422" s="28"/>
      <c r="Y422" s="81"/>
    </row>
    <row r="423" spans="1:73" s="6" customFormat="1" ht="15.75" hidden="1" customHeight="1" outlineLevel="2">
      <c r="A423" s="45" t="s">
        <v>387</v>
      </c>
      <c r="B423" s="33">
        <v>9.5</v>
      </c>
      <c r="C423" s="35">
        <v>8.5</v>
      </c>
      <c r="D423" s="33">
        <v>6</v>
      </c>
      <c r="E423" s="36"/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3">
        <v>9.5</v>
      </c>
      <c r="R423" s="35">
        <v>8.5</v>
      </c>
      <c r="S423" s="33">
        <v>6</v>
      </c>
      <c r="T423" s="33"/>
      <c r="U423" s="30"/>
      <c r="V423" s="28"/>
      <c r="W423" s="28"/>
      <c r="X423" s="28"/>
      <c r="Y423" s="81"/>
    </row>
    <row r="424" spans="1:73" s="6" customFormat="1" ht="15.75" hidden="1" customHeight="1" outlineLevel="2">
      <c r="A424" s="45" t="s">
        <v>388</v>
      </c>
      <c r="B424" s="33">
        <v>26.1</v>
      </c>
      <c r="C424" s="35">
        <v>6.5</v>
      </c>
      <c r="D424" s="33">
        <v>2.5</v>
      </c>
      <c r="E424" s="36"/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3">
        <v>26.1</v>
      </c>
      <c r="R424" s="35">
        <v>6.5</v>
      </c>
      <c r="S424" s="33">
        <v>2.5</v>
      </c>
      <c r="T424" s="33"/>
      <c r="U424" s="30"/>
      <c r="V424" s="28"/>
      <c r="W424" s="28"/>
      <c r="X424" s="28"/>
      <c r="Y424" s="81"/>
    </row>
    <row r="425" spans="1:73" s="6" customFormat="1" ht="15.75" hidden="1" customHeight="1" outlineLevel="2">
      <c r="A425" s="45" t="s">
        <v>362</v>
      </c>
      <c r="B425" s="33">
        <v>68.5</v>
      </c>
      <c r="C425" s="35">
        <v>3</v>
      </c>
      <c r="D425" s="33">
        <v>3</v>
      </c>
      <c r="E425" s="36"/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3">
        <v>68.5</v>
      </c>
      <c r="R425" s="35">
        <v>3</v>
      </c>
      <c r="S425" s="33">
        <v>3</v>
      </c>
      <c r="T425" s="33"/>
      <c r="U425" s="30"/>
      <c r="V425" s="28"/>
      <c r="W425" s="28"/>
      <c r="X425" s="28"/>
      <c r="Y425" s="81"/>
    </row>
    <row r="426" spans="1:73" s="6" customFormat="1" ht="15.75" hidden="1" customHeight="1" outlineLevel="2">
      <c r="A426" s="45" t="s">
        <v>389</v>
      </c>
      <c r="B426" s="33">
        <v>3.3</v>
      </c>
      <c r="C426" s="35">
        <v>3.3</v>
      </c>
      <c r="D426" s="33">
        <v>3.3</v>
      </c>
      <c r="E426" s="36"/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3">
        <v>3.3</v>
      </c>
      <c r="R426" s="35">
        <v>3.3</v>
      </c>
      <c r="S426" s="33">
        <v>3.3</v>
      </c>
      <c r="T426" s="33"/>
      <c r="U426" s="30"/>
      <c r="V426" s="28"/>
      <c r="W426" s="28"/>
      <c r="X426" s="28"/>
      <c r="Y426" s="81"/>
    </row>
    <row r="427" spans="1:73" s="6" customFormat="1" ht="15.75" hidden="1" customHeight="1" outlineLevel="2">
      <c r="A427" s="45" t="s">
        <v>27</v>
      </c>
      <c r="B427" s="33">
        <v>3.9</v>
      </c>
      <c r="C427" s="35">
        <v>3.9</v>
      </c>
      <c r="D427" s="33">
        <v>3.9</v>
      </c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3">
        <v>3.9</v>
      </c>
      <c r="R427" s="35">
        <v>3.9</v>
      </c>
      <c r="S427" s="33">
        <v>3.9</v>
      </c>
      <c r="T427" s="33"/>
      <c r="U427" s="30"/>
      <c r="V427" s="28"/>
      <c r="W427" s="28"/>
      <c r="X427" s="28"/>
      <c r="Y427" s="81"/>
    </row>
    <row r="428" spans="1:73" s="6" customFormat="1" ht="15.75" hidden="1" customHeight="1" outlineLevel="2">
      <c r="A428" s="45" t="s">
        <v>390</v>
      </c>
      <c r="B428" s="33">
        <v>37.6</v>
      </c>
      <c r="C428" s="35">
        <v>18.100000000000001</v>
      </c>
      <c r="D428" s="33">
        <v>14</v>
      </c>
      <c r="E428" s="36"/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3">
        <v>37.6</v>
      </c>
      <c r="R428" s="35">
        <v>18.100000000000001</v>
      </c>
      <c r="S428" s="33">
        <v>14</v>
      </c>
      <c r="T428" s="33"/>
      <c r="U428" s="30"/>
      <c r="V428" s="28"/>
      <c r="W428" s="28"/>
      <c r="X428" s="28"/>
      <c r="Y428" s="81"/>
    </row>
    <row r="429" spans="1:73" s="6" customFormat="1" ht="15.75" hidden="1" customHeight="1" outlineLevel="2">
      <c r="A429" s="45" t="s">
        <v>391</v>
      </c>
      <c r="B429" s="33">
        <v>50.4</v>
      </c>
      <c r="C429" s="35">
        <v>15.5</v>
      </c>
      <c r="D429" s="33">
        <v>15</v>
      </c>
      <c r="E429" s="36"/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3">
        <v>50.4</v>
      </c>
      <c r="R429" s="35">
        <v>15.5</v>
      </c>
      <c r="S429" s="33">
        <v>15</v>
      </c>
      <c r="T429" s="33"/>
      <c r="U429" s="30"/>
      <c r="V429" s="28"/>
      <c r="W429" s="28"/>
      <c r="X429" s="28"/>
      <c r="Y429" s="81"/>
    </row>
    <row r="430" spans="1:73" s="6" customFormat="1" ht="15.75" hidden="1" customHeight="1" outlineLevel="2">
      <c r="A430" s="45" t="s">
        <v>392</v>
      </c>
      <c r="B430" s="33">
        <v>17.3</v>
      </c>
      <c r="C430" s="35">
        <v>5.6</v>
      </c>
      <c r="D430" s="33">
        <v>5.6</v>
      </c>
      <c r="E430" s="36"/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3">
        <v>17.3</v>
      </c>
      <c r="R430" s="35">
        <v>5.6</v>
      </c>
      <c r="S430" s="33">
        <v>5.6</v>
      </c>
      <c r="T430" s="33"/>
      <c r="U430" s="30"/>
      <c r="V430" s="28"/>
      <c r="W430" s="28"/>
      <c r="X430" s="28"/>
      <c r="Y430" s="81"/>
    </row>
    <row r="431" spans="1:73" s="6" customFormat="1" ht="15.75" hidden="1" customHeight="1" outlineLevel="2">
      <c r="A431" s="45" t="s">
        <v>393</v>
      </c>
      <c r="B431" s="33">
        <v>3</v>
      </c>
      <c r="C431" s="35">
        <v>3</v>
      </c>
      <c r="D431" s="33">
        <v>3</v>
      </c>
      <c r="E431" s="36"/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3">
        <v>3</v>
      </c>
      <c r="R431" s="35">
        <v>3</v>
      </c>
      <c r="S431" s="33">
        <v>3</v>
      </c>
      <c r="T431" s="33"/>
      <c r="U431" s="30"/>
      <c r="V431" s="28"/>
      <c r="W431" s="28"/>
      <c r="X431" s="28"/>
      <c r="Y431" s="81"/>
    </row>
    <row r="432" spans="1:73" s="6" customFormat="1" ht="15.75" hidden="1" customHeight="1" outlineLevel="2">
      <c r="A432" s="45" t="s">
        <v>394</v>
      </c>
      <c r="B432" s="33">
        <v>8.6999999999999993</v>
      </c>
      <c r="C432" s="35">
        <v>8.6999999999999993</v>
      </c>
      <c r="D432" s="33">
        <v>6.4</v>
      </c>
      <c r="E432" s="36"/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3">
        <v>8.6999999999999993</v>
      </c>
      <c r="R432" s="35">
        <v>8.6999999999999993</v>
      </c>
      <c r="S432" s="33">
        <v>6.4</v>
      </c>
      <c r="T432" s="33"/>
      <c r="U432" s="30"/>
      <c r="V432" s="28"/>
      <c r="W432" s="28"/>
      <c r="X432" s="28"/>
      <c r="Y432" s="81"/>
    </row>
    <row r="433" spans="1:73" s="19" customFormat="1" ht="15.75" customHeight="1" outlineLevel="1" collapsed="1">
      <c r="A433" s="45" t="s">
        <v>395</v>
      </c>
      <c r="B433" s="33">
        <v>347.2</v>
      </c>
      <c r="C433" s="35">
        <v>79</v>
      </c>
      <c r="D433" s="33">
        <v>55.8</v>
      </c>
      <c r="E433" s="36"/>
      <c r="F433" s="36"/>
      <c r="G433" s="36"/>
      <c r="H433" s="36">
        <f>K433+N433+Q433</f>
        <v>347.2</v>
      </c>
      <c r="I433" s="36">
        <f>L433+O433+R433</f>
        <v>78.999999999999986</v>
      </c>
      <c r="J433" s="36">
        <f>M433+P433+S433</f>
        <v>55.8</v>
      </c>
      <c r="K433" s="33">
        <v>46.6</v>
      </c>
      <c r="L433" s="35">
        <v>6.1</v>
      </c>
      <c r="M433" s="33"/>
      <c r="N433" s="36"/>
      <c r="O433" s="36"/>
      <c r="P433" s="36"/>
      <c r="Q433" s="33">
        <f>SUM(Q434:Q451)</f>
        <v>300.59999999999997</v>
      </c>
      <c r="R433" s="33">
        <f>SUM(R434:R451)</f>
        <v>72.899999999999991</v>
      </c>
      <c r="S433" s="33">
        <f>SUM(S434:S451)</f>
        <v>55.8</v>
      </c>
      <c r="T433" s="33"/>
      <c r="U433" s="30"/>
      <c r="V433" s="28"/>
      <c r="W433" s="28"/>
      <c r="X433" s="28"/>
      <c r="Y433" s="81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</row>
    <row r="434" spans="1:73" s="6" customFormat="1" ht="15.75" hidden="1" customHeight="1" outlineLevel="2">
      <c r="A434" s="45" t="s">
        <v>396</v>
      </c>
      <c r="B434" s="33">
        <v>6.3</v>
      </c>
      <c r="C434" s="35">
        <v>0.9</v>
      </c>
      <c r="D434" s="33">
        <v>0.9</v>
      </c>
      <c r="E434" s="36"/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3">
        <v>6.3</v>
      </c>
      <c r="R434" s="35">
        <v>0.9</v>
      </c>
      <c r="S434" s="33">
        <v>0.9</v>
      </c>
      <c r="T434" s="33"/>
      <c r="U434" s="30"/>
      <c r="V434" s="28"/>
      <c r="W434" s="28"/>
      <c r="X434" s="28"/>
      <c r="Y434" s="81"/>
    </row>
    <row r="435" spans="1:73" s="6" customFormat="1" ht="15.75" hidden="1" customHeight="1" outlineLevel="2">
      <c r="A435" s="45" t="s">
        <v>397</v>
      </c>
      <c r="B435" s="33">
        <v>16.100000000000001</v>
      </c>
      <c r="C435" s="35">
        <v>4.8</v>
      </c>
      <c r="D435" s="33">
        <v>4.8</v>
      </c>
      <c r="E435" s="36"/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3">
        <v>16.100000000000001</v>
      </c>
      <c r="R435" s="35">
        <v>4.8</v>
      </c>
      <c r="S435" s="33">
        <v>4.8</v>
      </c>
      <c r="T435" s="33"/>
      <c r="U435" s="30"/>
      <c r="V435" s="28"/>
      <c r="W435" s="28"/>
      <c r="X435" s="28"/>
      <c r="Y435" s="81"/>
    </row>
    <row r="436" spans="1:73" s="6" customFormat="1" ht="15.75" hidden="1" customHeight="1" outlineLevel="2">
      <c r="A436" s="45" t="s">
        <v>398</v>
      </c>
      <c r="B436" s="33">
        <v>4.2</v>
      </c>
      <c r="C436" s="35" t="s">
        <v>33</v>
      </c>
      <c r="D436" s="33" t="s">
        <v>33</v>
      </c>
      <c r="E436" s="36"/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3">
        <v>4.2</v>
      </c>
      <c r="R436" s="35" t="s">
        <v>33</v>
      </c>
      <c r="S436" s="33" t="s">
        <v>33</v>
      </c>
      <c r="T436" s="33"/>
      <c r="U436" s="30"/>
      <c r="V436" s="28"/>
      <c r="W436" s="28"/>
      <c r="X436" s="28"/>
      <c r="Y436" s="81"/>
    </row>
    <row r="437" spans="1:73" s="6" customFormat="1" ht="15.75" hidden="1" customHeight="1" outlineLevel="2">
      <c r="A437" s="45" t="s">
        <v>399</v>
      </c>
      <c r="B437" s="33">
        <v>57.8</v>
      </c>
      <c r="C437" s="35">
        <v>9.5</v>
      </c>
      <c r="D437" s="33">
        <v>9.5</v>
      </c>
      <c r="E437" s="36"/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3">
        <v>57.8</v>
      </c>
      <c r="R437" s="35">
        <v>9.5</v>
      </c>
      <c r="S437" s="33">
        <v>9.5</v>
      </c>
      <c r="T437" s="33"/>
      <c r="U437" s="30"/>
      <c r="V437" s="28"/>
      <c r="W437" s="28"/>
      <c r="X437" s="28"/>
      <c r="Y437" s="81"/>
    </row>
    <row r="438" spans="1:73" s="6" customFormat="1" ht="15.75" hidden="1" customHeight="1" outlineLevel="2">
      <c r="A438" s="45" t="s">
        <v>400</v>
      </c>
      <c r="B438" s="33">
        <v>26</v>
      </c>
      <c r="C438" s="35">
        <v>5.9</v>
      </c>
      <c r="D438" s="33">
        <v>5.9</v>
      </c>
      <c r="E438" s="36"/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3">
        <v>26</v>
      </c>
      <c r="R438" s="35">
        <v>5.9</v>
      </c>
      <c r="S438" s="33">
        <v>5.9</v>
      </c>
      <c r="T438" s="33"/>
      <c r="U438" s="30"/>
      <c r="V438" s="28"/>
      <c r="W438" s="28"/>
      <c r="X438" s="28"/>
      <c r="Y438" s="81"/>
    </row>
    <row r="439" spans="1:73" s="6" customFormat="1" ht="15.75" hidden="1" customHeight="1" outlineLevel="2">
      <c r="A439" s="45" t="s">
        <v>401</v>
      </c>
      <c r="B439" s="33">
        <v>12.7</v>
      </c>
      <c r="C439" s="35">
        <v>4</v>
      </c>
      <c r="D439" s="33">
        <v>4</v>
      </c>
      <c r="E439" s="36"/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3">
        <v>12.7</v>
      </c>
      <c r="R439" s="35">
        <v>4</v>
      </c>
      <c r="S439" s="33">
        <v>4</v>
      </c>
      <c r="T439" s="33"/>
      <c r="U439" s="30"/>
      <c r="V439" s="28"/>
      <c r="W439" s="28"/>
      <c r="X439" s="28"/>
      <c r="Y439" s="81"/>
    </row>
    <row r="440" spans="1:73" s="6" customFormat="1" ht="15.75" hidden="1" customHeight="1" outlineLevel="2">
      <c r="A440" s="45" t="s">
        <v>402</v>
      </c>
      <c r="B440" s="33">
        <v>10.8</v>
      </c>
      <c r="C440" s="35">
        <v>0.5</v>
      </c>
      <c r="D440" s="33">
        <v>0.5</v>
      </c>
      <c r="E440" s="36"/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3">
        <v>10.8</v>
      </c>
      <c r="R440" s="35">
        <v>0.5</v>
      </c>
      <c r="S440" s="33">
        <v>0.5</v>
      </c>
      <c r="T440" s="33"/>
      <c r="U440" s="30"/>
      <c r="V440" s="28"/>
      <c r="W440" s="28"/>
      <c r="X440" s="28"/>
      <c r="Y440" s="81"/>
    </row>
    <row r="441" spans="1:73" s="6" customFormat="1" ht="15.75" hidden="1" customHeight="1" outlineLevel="2">
      <c r="A441" s="45" t="s">
        <v>126</v>
      </c>
      <c r="B441" s="33">
        <v>11.8</v>
      </c>
      <c r="C441" s="35" t="s">
        <v>33</v>
      </c>
      <c r="D441" s="33" t="s">
        <v>33</v>
      </c>
      <c r="E441" s="36"/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3">
        <v>11.8</v>
      </c>
      <c r="R441" s="35" t="s">
        <v>33</v>
      </c>
      <c r="S441" s="33" t="s">
        <v>33</v>
      </c>
      <c r="T441" s="33"/>
      <c r="U441" s="30"/>
      <c r="V441" s="28"/>
      <c r="W441" s="28"/>
      <c r="X441" s="28"/>
      <c r="Y441" s="81"/>
    </row>
    <row r="442" spans="1:73" s="6" customFormat="1" ht="15.75" hidden="1" customHeight="1" outlineLevel="2">
      <c r="A442" s="45" t="s">
        <v>403</v>
      </c>
      <c r="B442" s="33">
        <v>8.1</v>
      </c>
      <c r="C442" s="35">
        <v>1.5</v>
      </c>
      <c r="D442" s="33">
        <v>1.5</v>
      </c>
      <c r="E442" s="36"/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3">
        <v>8.1</v>
      </c>
      <c r="R442" s="35">
        <v>1.5</v>
      </c>
      <c r="S442" s="33">
        <v>1.5</v>
      </c>
      <c r="T442" s="33"/>
      <c r="U442" s="30"/>
      <c r="V442" s="28"/>
      <c r="W442" s="28"/>
      <c r="X442" s="28"/>
      <c r="Y442" s="81"/>
    </row>
    <row r="443" spans="1:73" s="6" customFormat="1" ht="15.75" hidden="1" customHeight="1" outlineLevel="2">
      <c r="A443" s="45" t="s">
        <v>404</v>
      </c>
      <c r="B443" s="33">
        <v>13.6</v>
      </c>
      <c r="C443" s="35" t="s">
        <v>33</v>
      </c>
      <c r="D443" s="33" t="s">
        <v>33</v>
      </c>
      <c r="E443" s="36"/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3">
        <v>13.6</v>
      </c>
      <c r="R443" s="35" t="s">
        <v>33</v>
      </c>
      <c r="S443" s="33" t="s">
        <v>33</v>
      </c>
      <c r="T443" s="33"/>
      <c r="U443" s="30"/>
      <c r="V443" s="28"/>
      <c r="W443" s="28"/>
      <c r="X443" s="28"/>
      <c r="Y443" s="81"/>
    </row>
    <row r="444" spans="1:73" s="6" customFormat="1" ht="15.75" hidden="1" customHeight="1" outlineLevel="2">
      <c r="A444" s="45" t="s">
        <v>405</v>
      </c>
      <c r="B444" s="33">
        <v>22.8</v>
      </c>
      <c r="C444" s="35">
        <v>1</v>
      </c>
      <c r="D444" s="33" t="s">
        <v>33</v>
      </c>
      <c r="E444" s="36"/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3">
        <v>22.8</v>
      </c>
      <c r="R444" s="35">
        <v>1</v>
      </c>
      <c r="S444" s="33" t="s">
        <v>33</v>
      </c>
      <c r="T444" s="33"/>
      <c r="U444" s="30"/>
      <c r="V444" s="28"/>
      <c r="W444" s="28"/>
      <c r="X444" s="28"/>
      <c r="Y444" s="81"/>
    </row>
    <row r="445" spans="1:73" s="6" customFormat="1" ht="15.75" hidden="1" customHeight="1" outlineLevel="2">
      <c r="A445" s="45" t="s">
        <v>406</v>
      </c>
      <c r="B445" s="33">
        <v>13</v>
      </c>
      <c r="C445" s="35">
        <v>12.2</v>
      </c>
      <c r="D445" s="33" t="s">
        <v>33</v>
      </c>
      <c r="E445" s="36"/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3">
        <v>13</v>
      </c>
      <c r="R445" s="35">
        <v>12.2</v>
      </c>
      <c r="S445" s="33" t="s">
        <v>33</v>
      </c>
      <c r="T445" s="33"/>
      <c r="U445" s="30"/>
      <c r="V445" s="28"/>
      <c r="W445" s="28"/>
      <c r="X445" s="28"/>
      <c r="Y445" s="81"/>
    </row>
    <row r="446" spans="1:73" s="6" customFormat="1" ht="15.75" hidden="1" customHeight="1" outlineLevel="2">
      <c r="A446" s="45" t="s">
        <v>407</v>
      </c>
      <c r="B446" s="33">
        <v>25.6</v>
      </c>
      <c r="C446" s="35" t="s">
        <v>33</v>
      </c>
      <c r="D446" s="33" t="s">
        <v>33</v>
      </c>
      <c r="E446" s="36"/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3">
        <v>25.6</v>
      </c>
      <c r="R446" s="35" t="s">
        <v>33</v>
      </c>
      <c r="S446" s="33" t="s">
        <v>33</v>
      </c>
      <c r="T446" s="33"/>
      <c r="U446" s="30"/>
      <c r="V446" s="28"/>
      <c r="W446" s="28"/>
      <c r="X446" s="28"/>
      <c r="Y446" s="81"/>
    </row>
    <row r="447" spans="1:73" s="6" customFormat="1" ht="15.75" hidden="1" customHeight="1" outlineLevel="2">
      <c r="A447" s="45" t="s">
        <v>408</v>
      </c>
      <c r="B447" s="33">
        <v>9.4</v>
      </c>
      <c r="C447" s="35" t="s">
        <v>33</v>
      </c>
      <c r="D447" s="33" t="s">
        <v>33</v>
      </c>
      <c r="E447" s="36"/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3">
        <v>9.4</v>
      </c>
      <c r="R447" s="35" t="s">
        <v>33</v>
      </c>
      <c r="S447" s="33" t="s">
        <v>33</v>
      </c>
      <c r="T447" s="33"/>
      <c r="U447" s="30"/>
      <c r="V447" s="28"/>
      <c r="W447" s="28"/>
      <c r="X447" s="28"/>
      <c r="Y447" s="81"/>
    </row>
    <row r="448" spans="1:73" s="6" customFormat="1" ht="18" hidden="1" outlineLevel="2">
      <c r="A448" s="45" t="s">
        <v>473</v>
      </c>
      <c r="B448" s="33">
        <v>76.099999999999994</v>
      </c>
      <c r="C448" s="35">
        <v>29.7</v>
      </c>
      <c r="D448" s="33">
        <v>19.7</v>
      </c>
      <c r="E448" s="36"/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>
        <f>Q452-K433</f>
        <v>29.499999999999993</v>
      </c>
      <c r="R448" s="36">
        <f>R452-L433</f>
        <v>23.6</v>
      </c>
      <c r="S448" s="36">
        <f>S452-M433</f>
        <v>19.7</v>
      </c>
      <c r="T448" s="36"/>
      <c r="U448" s="30"/>
      <c r="V448" s="28"/>
      <c r="W448" s="28"/>
      <c r="X448" s="28"/>
      <c r="Y448" s="81"/>
    </row>
    <row r="449" spans="1:73" s="6" customFormat="1" ht="15.75" hidden="1" customHeight="1" outlineLevel="2">
      <c r="A449" s="45" t="s">
        <v>409</v>
      </c>
      <c r="B449" s="33">
        <v>8.9</v>
      </c>
      <c r="C449" s="35" t="s">
        <v>33</v>
      </c>
      <c r="D449" s="33" t="s">
        <v>33</v>
      </c>
      <c r="E449" s="36"/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3">
        <v>8.9</v>
      </c>
      <c r="R449" s="35" t="s">
        <v>33</v>
      </c>
      <c r="S449" s="33" t="s">
        <v>33</v>
      </c>
      <c r="T449" s="33"/>
      <c r="U449" s="30"/>
      <c r="V449" s="28"/>
      <c r="W449" s="28"/>
      <c r="X449" s="28"/>
      <c r="Y449" s="81"/>
    </row>
    <row r="450" spans="1:73" s="6" customFormat="1" ht="15.75" hidden="1" customHeight="1" outlineLevel="2">
      <c r="A450" s="45" t="s">
        <v>410</v>
      </c>
      <c r="B450" s="33">
        <v>9</v>
      </c>
      <c r="C450" s="35">
        <v>0.7</v>
      </c>
      <c r="D450" s="33">
        <v>0.7</v>
      </c>
      <c r="E450" s="36"/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3">
        <v>9</v>
      </c>
      <c r="R450" s="35">
        <v>0.7</v>
      </c>
      <c r="S450" s="33">
        <v>0.7</v>
      </c>
      <c r="T450" s="33"/>
      <c r="U450" s="30"/>
      <c r="V450" s="28"/>
      <c r="W450" s="28"/>
      <c r="X450" s="28"/>
      <c r="Y450" s="81"/>
    </row>
    <row r="451" spans="1:73" s="6" customFormat="1" ht="15.75" hidden="1" customHeight="1" outlineLevel="2">
      <c r="A451" s="45" t="s">
        <v>411</v>
      </c>
      <c r="B451" s="33">
        <v>15</v>
      </c>
      <c r="C451" s="35">
        <v>8.3000000000000007</v>
      </c>
      <c r="D451" s="33">
        <v>8.3000000000000007</v>
      </c>
      <c r="E451" s="36"/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3">
        <v>15</v>
      </c>
      <c r="R451" s="35">
        <v>8.3000000000000007</v>
      </c>
      <c r="S451" s="33">
        <v>8.3000000000000007</v>
      </c>
      <c r="T451" s="33"/>
      <c r="U451" s="30"/>
      <c r="V451" s="28"/>
      <c r="W451" s="28"/>
      <c r="X451" s="28"/>
      <c r="Y451" s="81"/>
    </row>
    <row r="452" spans="1:73" s="6" customFormat="1" ht="30" hidden="1" outlineLevel="2">
      <c r="A452" s="45" t="s">
        <v>412</v>
      </c>
      <c r="B452" s="33">
        <v>46.6</v>
      </c>
      <c r="C452" s="35">
        <v>6.1</v>
      </c>
      <c r="D452" s="33" t="s">
        <v>33</v>
      </c>
      <c r="E452" s="36"/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3">
        <v>76.099999999999994</v>
      </c>
      <c r="R452" s="35">
        <v>29.7</v>
      </c>
      <c r="S452" s="33">
        <v>19.7</v>
      </c>
      <c r="T452" s="33"/>
      <c r="U452" s="30"/>
      <c r="V452" s="28"/>
      <c r="W452" s="28"/>
      <c r="X452" s="28"/>
      <c r="Y452" s="81"/>
    </row>
    <row r="453" spans="1:73" s="19" customFormat="1" ht="15.75" customHeight="1" outlineLevel="1" collapsed="1">
      <c r="A453" s="45" t="s">
        <v>413</v>
      </c>
      <c r="B453" s="33">
        <v>231.3</v>
      </c>
      <c r="C453" s="35">
        <v>74.400000000000006</v>
      </c>
      <c r="D453" s="33">
        <v>18.899999999999999</v>
      </c>
      <c r="E453" s="36"/>
      <c r="F453" s="36"/>
      <c r="G453" s="36"/>
      <c r="H453" s="36">
        <f>K453+N453+Q453</f>
        <v>231.3</v>
      </c>
      <c r="I453" s="36">
        <f>L453+O453+R453</f>
        <v>74.400000000000006</v>
      </c>
      <c r="J453" s="36">
        <f>M453+P453+S453</f>
        <v>18.899999999999999</v>
      </c>
      <c r="K453" s="33">
        <v>3.3</v>
      </c>
      <c r="L453" s="35">
        <v>3.3</v>
      </c>
      <c r="M453" s="33"/>
      <c r="N453" s="33">
        <f t="shared" ref="N453:S453" si="30">SUM(N454:N462)</f>
        <v>107.10000000000001</v>
      </c>
      <c r="O453" s="33">
        <f t="shared" si="30"/>
        <v>37.1</v>
      </c>
      <c r="P453" s="33">
        <f t="shared" si="30"/>
        <v>0</v>
      </c>
      <c r="Q453" s="33">
        <f t="shared" si="30"/>
        <v>120.89999999999999</v>
      </c>
      <c r="R453" s="33">
        <f t="shared" si="30"/>
        <v>34</v>
      </c>
      <c r="S453" s="33">
        <f t="shared" si="30"/>
        <v>18.899999999999999</v>
      </c>
      <c r="T453" s="33"/>
      <c r="U453" s="30"/>
      <c r="V453" s="33">
        <v>9</v>
      </c>
      <c r="W453" s="33">
        <v>675</v>
      </c>
      <c r="X453" s="28"/>
      <c r="Y453" s="81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  <c r="BS453" s="6"/>
      <c r="BT453" s="6"/>
      <c r="BU453" s="6"/>
    </row>
    <row r="454" spans="1:73" s="6" customFormat="1" ht="18" hidden="1" outlineLevel="2">
      <c r="A454" s="45" t="s">
        <v>474</v>
      </c>
      <c r="B454" s="33">
        <v>110.4</v>
      </c>
      <c r="C454" s="35">
        <v>40.4</v>
      </c>
      <c r="D454" s="33" t="s">
        <v>33</v>
      </c>
      <c r="E454" s="36"/>
      <c r="F454" s="36"/>
      <c r="G454" s="36"/>
      <c r="H454" s="36"/>
      <c r="I454" s="36"/>
      <c r="J454" s="36"/>
      <c r="K454" s="36"/>
      <c r="L454" s="36"/>
      <c r="M454" s="36"/>
      <c r="N454" s="36">
        <f>Q465-K453</f>
        <v>107.10000000000001</v>
      </c>
      <c r="O454" s="36">
        <f>R465-L453</f>
        <v>37.1</v>
      </c>
      <c r="P454" s="36">
        <f>S465-M453</f>
        <v>0</v>
      </c>
      <c r="Q454" s="36"/>
      <c r="R454" s="36"/>
      <c r="S454" s="36"/>
      <c r="T454" s="36"/>
      <c r="U454" s="30"/>
      <c r="V454" s="28"/>
      <c r="W454" s="28"/>
      <c r="X454" s="28"/>
      <c r="Y454" s="81"/>
    </row>
    <row r="455" spans="1:73" s="6" customFormat="1" ht="15.75" hidden="1" customHeight="1" outlineLevel="2">
      <c r="A455" s="45" t="s">
        <v>414</v>
      </c>
      <c r="B455" s="33">
        <v>51</v>
      </c>
      <c r="C455" s="35">
        <v>11.5</v>
      </c>
      <c r="D455" s="33" t="s">
        <v>33</v>
      </c>
      <c r="E455" s="36"/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3">
        <v>51</v>
      </c>
      <c r="R455" s="35">
        <v>11.5</v>
      </c>
      <c r="S455" s="33" t="s">
        <v>33</v>
      </c>
      <c r="T455" s="33"/>
      <c r="U455" s="30"/>
      <c r="V455" s="28"/>
      <c r="W455" s="28"/>
      <c r="X455" s="28"/>
      <c r="Y455" s="81"/>
    </row>
    <row r="456" spans="1:73" s="6" customFormat="1" ht="15.75" hidden="1" customHeight="1" outlineLevel="2">
      <c r="A456" s="45" t="s">
        <v>415</v>
      </c>
      <c r="B456" s="33">
        <v>1.4</v>
      </c>
      <c r="C456" s="35">
        <v>1.4</v>
      </c>
      <c r="D456" s="33" t="s">
        <v>33</v>
      </c>
      <c r="E456" s="36"/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3">
        <v>1.4</v>
      </c>
      <c r="R456" s="35">
        <v>1.4</v>
      </c>
      <c r="S456" s="33" t="s">
        <v>33</v>
      </c>
      <c r="T456" s="33"/>
      <c r="U456" s="30"/>
      <c r="V456" s="28"/>
      <c r="W456" s="28"/>
      <c r="X456" s="28"/>
      <c r="Y456" s="81"/>
    </row>
    <row r="457" spans="1:73" s="6" customFormat="1" ht="15.75" hidden="1" customHeight="1" outlineLevel="2">
      <c r="A457" s="45" t="s">
        <v>416</v>
      </c>
      <c r="B457" s="33">
        <v>1.1000000000000001</v>
      </c>
      <c r="C457" s="35">
        <v>1.1000000000000001</v>
      </c>
      <c r="D457" s="33">
        <v>1.1000000000000001</v>
      </c>
      <c r="E457" s="36"/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3">
        <v>1.1000000000000001</v>
      </c>
      <c r="R457" s="35">
        <v>1.1000000000000001</v>
      </c>
      <c r="S457" s="33">
        <v>1.1000000000000001</v>
      </c>
      <c r="T457" s="33"/>
      <c r="U457" s="30"/>
      <c r="V457" s="28"/>
      <c r="W457" s="28"/>
      <c r="X457" s="28"/>
      <c r="Y457" s="81"/>
    </row>
    <row r="458" spans="1:73" s="6" customFormat="1" ht="15.75" hidden="1" customHeight="1" outlineLevel="2">
      <c r="A458" s="45" t="s">
        <v>144</v>
      </c>
      <c r="B458" s="33">
        <v>25.2</v>
      </c>
      <c r="C458" s="35">
        <v>2.2000000000000002</v>
      </c>
      <c r="D458" s="33">
        <v>2.2000000000000002</v>
      </c>
      <c r="E458" s="36"/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3">
        <v>25.2</v>
      </c>
      <c r="R458" s="35">
        <v>2.2000000000000002</v>
      </c>
      <c r="S458" s="33">
        <v>2.2000000000000002</v>
      </c>
      <c r="T458" s="33"/>
      <c r="U458" s="30"/>
      <c r="V458" s="28"/>
      <c r="W458" s="28"/>
      <c r="X458" s="28"/>
      <c r="Y458" s="81"/>
    </row>
    <row r="459" spans="1:73" s="6" customFormat="1" ht="15.75" hidden="1" customHeight="1" outlineLevel="2">
      <c r="A459" s="45" t="s">
        <v>417</v>
      </c>
      <c r="B459" s="33">
        <v>2.6</v>
      </c>
      <c r="C459" s="35">
        <v>2.6</v>
      </c>
      <c r="D459" s="33">
        <v>2.6</v>
      </c>
      <c r="E459" s="36"/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3">
        <v>2.6</v>
      </c>
      <c r="R459" s="35">
        <v>2.6</v>
      </c>
      <c r="S459" s="33">
        <v>2.6</v>
      </c>
      <c r="T459" s="33"/>
      <c r="U459" s="30"/>
      <c r="V459" s="28"/>
      <c r="W459" s="28"/>
      <c r="X459" s="28"/>
      <c r="Y459" s="81"/>
    </row>
    <row r="460" spans="1:73" s="6" customFormat="1" ht="15.75" hidden="1" customHeight="1" outlineLevel="2">
      <c r="A460" s="45" t="s">
        <v>418</v>
      </c>
      <c r="B460" s="33">
        <v>20.399999999999999</v>
      </c>
      <c r="C460" s="35">
        <v>5</v>
      </c>
      <c r="D460" s="33">
        <v>5</v>
      </c>
      <c r="E460" s="36"/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3">
        <v>20.399999999999999</v>
      </c>
      <c r="R460" s="35">
        <v>5</v>
      </c>
      <c r="S460" s="33">
        <v>5</v>
      </c>
      <c r="T460" s="33"/>
      <c r="U460" s="30"/>
      <c r="V460" s="28"/>
      <c r="W460" s="28"/>
      <c r="X460" s="28"/>
      <c r="Y460" s="81"/>
    </row>
    <row r="461" spans="1:73" s="6" customFormat="1" ht="15.75" hidden="1" customHeight="1" outlineLevel="2">
      <c r="A461" s="45" t="s">
        <v>419</v>
      </c>
      <c r="B461" s="33">
        <v>11.2</v>
      </c>
      <c r="C461" s="35">
        <v>2.2000000000000002</v>
      </c>
      <c r="D461" s="33" t="s">
        <v>33</v>
      </c>
      <c r="E461" s="36"/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3">
        <v>11.2</v>
      </c>
      <c r="R461" s="35">
        <v>2.2000000000000002</v>
      </c>
      <c r="S461" s="33" t="s">
        <v>33</v>
      </c>
      <c r="T461" s="33"/>
      <c r="U461" s="30"/>
      <c r="V461" s="28"/>
      <c r="W461" s="28"/>
      <c r="X461" s="28"/>
      <c r="Y461" s="81"/>
    </row>
    <row r="462" spans="1:73" s="6" customFormat="1" ht="15.75" hidden="1" customHeight="1" outlineLevel="2">
      <c r="A462" s="45" t="s">
        <v>420</v>
      </c>
      <c r="B462" s="33">
        <v>8</v>
      </c>
      <c r="C462" s="35">
        <v>8</v>
      </c>
      <c r="D462" s="33">
        <v>8</v>
      </c>
      <c r="E462" s="36"/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3">
        <v>8</v>
      </c>
      <c r="R462" s="35">
        <v>8</v>
      </c>
      <c r="S462" s="33">
        <v>8</v>
      </c>
      <c r="T462" s="33"/>
      <c r="U462" s="30"/>
      <c r="V462" s="28"/>
      <c r="W462" s="28"/>
      <c r="X462" s="28"/>
      <c r="Y462" s="81"/>
    </row>
    <row r="463" spans="1:73" s="6" customFormat="1" ht="15" hidden="1" outlineLevel="2">
      <c r="A463" s="45" t="s">
        <v>230</v>
      </c>
      <c r="B463" s="33"/>
      <c r="C463" s="35"/>
      <c r="D463" s="33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3"/>
      <c r="R463" s="35"/>
      <c r="S463" s="33"/>
      <c r="T463" s="33"/>
      <c r="U463" s="30"/>
      <c r="V463" s="28"/>
      <c r="W463" s="28"/>
      <c r="X463" s="28"/>
      <c r="Y463" s="81"/>
    </row>
    <row r="464" spans="1:73" s="6" customFormat="1" ht="30" hidden="1" outlineLevel="2">
      <c r="A464" s="45" t="s">
        <v>421</v>
      </c>
      <c r="B464" s="33"/>
      <c r="C464" s="35"/>
      <c r="D464" s="33"/>
      <c r="E464" s="36"/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3"/>
      <c r="R464" s="35"/>
      <c r="S464" s="33"/>
      <c r="T464" s="33"/>
      <c r="U464" s="30"/>
      <c r="V464" s="28"/>
      <c r="W464" s="28"/>
      <c r="X464" s="28"/>
      <c r="Y464" s="81"/>
    </row>
    <row r="465" spans="1:73" s="6" customFormat="1" ht="15.75" hidden="1" customHeight="1" outlineLevel="2">
      <c r="A465" s="45" t="s">
        <v>422</v>
      </c>
      <c r="B465" s="33">
        <v>3.3</v>
      </c>
      <c r="C465" s="35">
        <v>3.3</v>
      </c>
      <c r="D465" s="33" t="s">
        <v>33</v>
      </c>
      <c r="E465" s="36"/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3">
        <v>110.4</v>
      </c>
      <c r="R465" s="35">
        <v>40.4</v>
      </c>
      <c r="S465" s="33"/>
      <c r="T465" s="33"/>
      <c r="U465" s="30"/>
      <c r="V465" s="28"/>
      <c r="W465" s="28"/>
      <c r="X465" s="28"/>
      <c r="Y465" s="81"/>
    </row>
    <row r="466" spans="1:73" s="19" customFormat="1" ht="15" outlineLevel="1" collapsed="1">
      <c r="A466" s="45" t="s">
        <v>423</v>
      </c>
      <c r="B466" s="33">
        <v>852.6</v>
      </c>
      <c r="C466" s="35">
        <v>179</v>
      </c>
      <c r="D466" s="33">
        <v>156.30000000000001</v>
      </c>
      <c r="E466" s="36"/>
      <c r="F466" s="36"/>
      <c r="G466" s="36"/>
      <c r="H466" s="36">
        <f>K466+N466+Q466</f>
        <v>852.59999999999991</v>
      </c>
      <c r="I466" s="36">
        <f>L466+O466+R466</f>
        <v>179.00000000000006</v>
      </c>
      <c r="J466" s="36">
        <f>M466+P466+S466</f>
        <v>156.30000000000001</v>
      </c>
      <c r="K466" s="33">
        <v>229.6</v>
      </c>
      <c r="L466" s="35"/>
      <c r="M466" s="33"/>
      <c r="N466" s="36"/>
      <c r="O466" s="36"/>
      <c r="P466" s="36"/>
      <c r="Q466" s="33">
        <f>SUM(Q467:Q491)</f>
        <v>622.99999999999989</v>
      </c>
      <c r="R466" s="33">
        <f>SUM(R467:R491)</f>
        <v>179.00000000000006</v>
      </c>
      <c r="S466" s="33">
        <f>SUM(S467:S491)</f>
        <v>156.30000000000001</v>
      </c>
      <c r="T466" s="33"/>
      <c r="U466" s="30"/>
      <c r="V466" s="33">
        <v>25</v>
      </c>
      <c r="W466" s="33">
        <v>239</v>
      </c>
      <c r="X466" s="33">
        <v>8</v>
      </c>
      <c r="Y466" s="80">
        <v>26</v>
      </c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  <c r="BR466" s="6"/>
      <c r="BS466" s="6"/>
      <c r="BT466" s="6"/>
      <c r="BU466" s="6"/>
    </row>
    <row r="467" spans="1:73" s="6" customFormat="1" ht="15.75" hidden="1" customHeight="1" outlineLevel="2">
      <c r="A467" s="45" t="s">
        <v>424</v>
      </c>
      <c r="B467" s="33">
        <v>10.199999999999999</v>
      </c>
      <c r="C467" s="35">
        <v>10.199999999999999</v>
      </c>
      <c r="D467" s="33">
        <v>10.199999999999999</v>
      </c>
      <c r="E467" s="36"/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3">
        <v>10.199999999999999</v>
      </c>
      <c r="R467" s="35">
        <v>10.199999999999999</v>
      </c>
      <c r="S467" s="33">
        <v>10.199999999999999</v>
      </c>
      <c r="T467" s="33"/>
      <c r="U467" s="30"/>
      <c r="V467" s="28"/>
      <c r="W467" s="28"/>
      <c r="X467" s="28"/>
      <c r="Y467" s="81"/>
    </row>
    <row r="468" spans="1:73" s="6" customFormat="1" ht="15.75" hidden="1" customHeight="1" outlineLevel="2">
      <c r="A468" s="45" t="s">
        <v>425</v>
      </c>
      <c r="B468" s="33">
        <v>13.2</v>
      </c>
      <c r="C468" s="35">
        <v>8.1999999999999993</v>
      </c>
      <c r="D468" s="33">
        <v>4.2</v>
      </c>
      <c r="E468" s="36"/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3">
        <v>13.2</v>
      </c>
      <c r="R468" s="35">
        <v>8.1999999999999993</v>
      </c>
      <c r="S468" s="33">
        <v>4.2</v>
      </c>
      <c r="T468" s="33"/>
      <c r="U468" s="30"/>
      <c r="V468" s="28"/>
      <c r="W468" s="28"/>
      <c r="X468" s="28"/>
      <c r="Y468" s="81"/>
    </row>
    <row r="469" spans="1:73" s="6" customFormat="1" ht="15.75" hidden="1" customHeight="1" outlineLevel="2">
      <c r="A469" s="45" t="s">
        <v>426</v>
      </c>
      <c r="B469" s="33">
        <v>25</v>
      </c>
      <c r="C469" s="35">
        <v>12.5</v>
      </c>
      <c r="D469" s="33">
        <v>8.5</v>
      </c>
      <c r="E469" s="36"/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3">
        <v>25</v>
      </c>
      <c r="R469" s="35">
        <v>12.5</v>
      </c>
      <c r="S469" s="33">
        <v>8.5</v>
      </c>
      <c r="T469" s="33"/>
      <c r="U469" s="30"/>
      <c r="V469" s="28"/>
      <c r="W469" s="28"/>
      <c r="X469" s="28"/>
      <c r="Y469" s="81"/>
    </row>
    <row r="470" spans="1:73" s="6" customFormat="1" ht="15.75" hidden="1" customHeight="1" outlineLevel="2">
      <c r="A470" s="45" t="s">
        <v>427</v>
      </c>
      <c r="B470" s="33">
        <v>19</v>
      </c>
      <c r="C470" s="35">
        <v>6</v>
      </c>
      <c r="D470" s="33">
        <v>6</v>
      </c>
      <c r="E470" s="36"/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3">
        <v>19</v>
      </c>
      <c r="R470" s="35">
        <v>6</v>
      </c>
      <c r="S470" s="33">
        <v>6</v>
      </c>
      <c r="T470" s="33"/>
      <c r="U470" s="30"/>
      <c r="V470" s="28"/>
      <c r="W470" s="28"/>
      <c r="X470" s="28"/>
      <c r="Y470" s="81"/>
    </row>
    <row r="471" spans="1:73" s="6" customFormat="1" ht="15.75" hidden="1" customHeight="1" outlineLevel="2">
      <c r="A471" s="45" t="s">
        <v>428</v>
      </c>
      <c r="B471" s="33">
        <v>20.399999999999999</v>
      </c>
      <c r="C471" s="35">
        <v>8.1</v>
      </c>
      <c r="D471" s="33">
        <v>6.2</v>
      </c>
      <c r="E471" s="36"/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3">
        <v>20.399999999999999</v>
      </c>
      <c r="R471" s="35">
        <v>8.1</v>
      </c>
      <c r="S471" s="33">
        <v>6.2</v>
      </c>
      <c r="T471" s="33"/>
      <c r="U471" s="30"/>
      <c r="V471" s="28"/>
      <c r="W471" s="28"/>
      <c r="X471" s="28"/>
      <c r="Y471" s="81"/>
    </row>
    <row r="472" spans="1:73" s="6" customFormat="1" ht="15.75" hidden="1" customHeight="1" outlineLevel="2">
      <c r="A472" s="45" t="s">
        <v>429</v>
      </c>
      <c r="B472" s="33">
        <v>19.399999999999999</v>
      </c>
      <c r="C472" s="35">
        <v>8.8000000000000007</v>
      </c>
      <c r="D472" s="33">
        <v>8.8000000000000007</v>
      </c>
      <c r="E472" s="36"/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3">
        <v>19.399999999999999</v>
      </c>
      <c r="R472" s="35">
        <v>8.8000000000000007</v>
      </c>
      <c r="S472" s="33">
        <v>8.8000000000000007</v>
      </c>
      <c r="T472" s="33"/>
      <c r="U472" s="30"/>
      <c r="V472" s="28"/>
      <c r="W472" s="28"/>
      <c r="X472" s="28"/>
      <c r="Y472" s="81"/>
    </row>
    <row r="473" spans="1:73" s="6" customFormat="1" ht="15.75" hidden="1" customHeight="1" outlineLevel="2">
      <c r="A473" s="45" t="s">
        <v>430</v>
      </c>
      <c r="B473" s="33">
        <v>6.3</v>
      </c>
      <c r="C473" s="35" t="s">
        <v>33</v>
      </c>
      <c r="D473" s="33" t="s">
        <v>33</v>
      </c>
      <c r="E473" s="36"/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3">
        <v>6.3</v>
      </c>
      <c r="R473" s="35" t="s">
        <v>33</v>
      </c>
      <c r="S473" s="33" t="s">
        <v>33</v>
      </c>
      <c r="T473" s="33"/>
      <c r="U473" s="30"/>
      <c r="V473" s="28"/>
      <c r="W473" s="28"/>
      <c r="X473" s="28"/>
      <c r="Y473" s="81"/>
    </row>
    <row r="474" spans="1:73" s="6" customFormat="1" ht="15.75" hidden="1" customHeight="1" outlineLevel="2">
      <c r="A474" s="45" t="s">
        <v>431</v>
      </c>
      <c r="B474" s="33">
        <v>5</v>
      </c>
      <c r="C474" s="35">
        <v>1</v>
      </c>
      <c r="D474" s="33">
        <v>1</v>
      </c>
      <c r="E474" s="36"/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3">
        <v>5</v>
      </c>
      <c r="R474" s="35">
        <v>1</v>
      </c>
      <c r="S474" s="33">
        <v>1</v>
      </c>
      <c r="T474" s="33"/>
      <c r="U474" s="30"/>
      <c r="V474" s="28"/>
      <c r="W474" s="28"/>
      <c r="X474" s="28"/>
      <c r="Y474" s="81"/>
    </row>
    <row r="475" spans="1:73" s="6" customFormat="1" ht="15.75" hidden="1" customHeight="1" outlineLevel="2">
      <c r="A475" s="45" t="s">
        <v>432</v>
      </c>
      <c r="B475" s="33">
        <v>28</v>
      </c>
      <c r="C475" s="35">
        <v>3</v>
      </c>
      <c r="D475" s="33">
        <v>3</v>
      </c>
      <c r="E475" s="36"/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3">
        <v>28</v>
      </c>
      <c r="R475" s="35">
        <v>3</v>
      </c>
      <c r="S475" s="33">
        <v>3</v>
      </c>
      <c r="T475" s="33"/>
      <c r="U475" s="30"/>
      <c r="V475" s="28"/>
      <c r="W475" s="28"/>
      <c r="X475" s="28"/>
      <c r="Y475" s="81"/>
    </row>
    <row r="476" spans="1:73" s="6" customFormat="1" ht="15.75" hidden="1" customHeight="1" outlineLevel="2">
      <c r="A476" s="45" t="s">
        <v>416</v>
      </c>
      <c r="B476" s="33">
        <v>21.4</v>
      </c>
      <c r="C476" s="35">
        <v>1.2</v>
      </c>
      <c r="D476" s="33">
        <v>1.2</v>
      </c>
      <c r="E476" s="36"/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3">
        <v>21.4</v>
      </c>
      <c r="R476" s="35">
        <v>1.2</v>
      </c>
      <c r="S476" s="33">
        <v>1.2</v>
      </c>
      <c r="T476" s="33"/>
      <c r="U476" s="30"/>
      <c r="V476" s="28"/>
      <c r="W476" s="28"/>
      <c r="X476" s="28"/>
      <c r="Y476" s="81"/>
    </row>
    <row r="477" spans="1:73" s="6" customFormat="1" ht="15.75" hidden="1" customHeight="1" outlineLevel="2">
      <c r="A477" s="45" t="s">
        <v>113</v>
      </c>
      <c r="B477" s="33">
        <v>57</v>
      </c>
      <c r="C477" s="35">
        <v>15</v>
      </c>
      <c r="D477" s="33">
        <v>15</v>
      </c>
      <c r="E477" s="36"/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3">
        <v>57</v>
      </c>
      <c r="R477" s="35">
        <v>15</v>
      </c>
      <c r="S477" s="33">
        <v>15</v>
      </c>
      <c r="T477" s="33"/>
      <c r="U477" s="30"/>
      <c r="V477" s="28"/>
      <c r="W477" s="28"/>
      <c r="X477" s="28"/>
      <c r="Y477" s="81"/>
    </row>
    <row r="478" spans="1:73" s="6" customFormat="1" ht="15.75" hidden="1" customHeight="1" outlineLevel="2">
      <c r="A478" s="45" t="s">
        <v>433</v>
      </c>
      <c r="B478" s="33">
        <v>10.199999999999999</v>
      </c>
      <c r="C478" s="35">
        <v>10.199999999999999</v>
      </c>
      <c r="D478" s="33">
        <v>10.199999999999999</v>
      </c>
      <c r="E478" s="36"/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3">
        <v>10.199999999999999</v>
      </c>
      <c r="R478" s="35">
        <v>10.199999999999999</v>
      </c>
      <c r="S478" s="33">
        <v>10.199999999999999</v>
      </c>
      <c r="T478" s="33"/>
      <c r="U478" s="30"/>
      <c r="V478" s="28"/>
      <c r="W478" s="28"/>
      <c r="X478" s="28"/>
      <c r="Y478" s="81"/>
    </row>
    <row r="479" spans="1:73" s="6" customFormat="1" ht="15.75" hidden="1" customHeight="1" outlineLevel="2">
      <c r="A479" s="45" t="s">
        <v>434</v>
      </c>
      <c r="B479" s="33">
        <v>70</v>
      </c>
      <c r="C479" s="35">
        <v>10</v>
      </c>
      <c r="D479" s="33">
        <v>10</v>
      </c>
      <c r="E479" s="36"/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3">
        <v>70</v>
      </c>
      <c r="R479" s="35">
        <v>10</v>
      </c>
      <c r="S479" s="33">
        <v>10</v>
      </c>
      <c r="T479" s="33"/>
      <c r="U479" s="30"/>
      <c r="V479" s="28"/>
      <c r="W479" s="28"/>
      <c r="X479" s="28"/>
      <c r="Y479" s="81"/>
    </row>
    <row r="480" spans="1:73" s="6" customFormat="1" ht="15.75" hidden="1" customHeight="1" outlineLevel="2">
      <c r="A480" s="45" t="s">
        <v>435</v>
      </c>
      <c r="B480" s="33">
        <v>26</v>
      </c>
      <c r="C480" s="35">
        <v>5</v>
      </c>
      <c r="D480" s="33">
        <v>5</v>
      </c>
      <c r="E480" s="36"/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3">
        <v>26</v>
      </c>
      <c r="R480" s="35">
        <v>5</v>
      </c>
      <c r="S480" s="33">
        <v>5</v>
      </c>
      <c r="T480" s="33"/>
      <c r="U480" s="30"/>
      <c r="V480" s="28"/>
      <c r="W480" s="28"/>
      <c r="X480" s="28"/>
      <c r="Y480" s="81"/>
    </row>
    <row r="481" spans="1:73" s="6" customFormat="1" ht="15.75" hidden="1" customHeight="1" outlineLevel="2">
      <c r="A481" s="45" t="s">
        <v>436</v>
      </c>
      <c r="B481" s="33">
        <v>38</v>
      </c>
      <c r="C481" s="35">
        <v>10</v>
      </c>
      <c r="D481" s="33">
        <v>10</v>
      </c>
      <c r="E481" s="36"/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3">
        <v>38</v>
      </c>
      <c r="R481" s="35">
        <v>10</v>
      </c>
      <c r="S481" s="33">
        <v>10</v>
      </c>
      <c r="T481" s="33"/>
      <c r="U481" s="30"/>
      <c r="V481" s="28"/>
      <c r="W481" s="28"/>
      <c r="X481" s="28"/>
      <c r="Y481" s="81"/>
    </row>
    <row r="482" spans="1:73" s="6" customFormat="1" ht="15.75" hidden="1" customHeight="1" outlineLevel="2">
      <c r="A482" s="45" t="s">
        <v>341</v>
      </c>
      <c r="B482" s="33">
        <v>13.5</v>
      </c>
      <c r="C482" s="35">
        <v>7.5</v>
      </c>
      <c r="D482" s="33">
        <v>7.5</v>
      </c>
      <c r="E482" s="36"/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3">
        <v>13.5</v>
      </c>
      <c r="R482" s="35">
        <v>7.5</v>
      </c>
      <c r="S482" s="33">
        <v>7.5</v>
      </c>
      <c r="T482" s="33"/>
      <c r="U482" s="30"/>
      <c r="V482" s="28"/>
      <c r="W482" s="28"/>
      <c r="X482" s="28"/>
      <c r="Y482" s="81"/>
    </row>
    <row r="483" spans="1:73" s="6" customFormat="1" ht="15.75" hidden="1" customHeight="1" outlineLevel="2">
      <c r="A483" s="45" t="s">
        <v>437</v>
      </c>
      <c r="B483" s="33">
        <v>7.4</v>
      </c>
      <c r="C483" s="35">
        <v>1.5</v>
      </c>
      <c r="D483" s="33">
        <v>1.5</v>
      </c>
      <c r="E483" s="36"/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3">
        <v>7.4</v>
      </c>
      <c r="R483" s="35">
        <v>1.5</v>
      </c>
      <c r="S483" s="33">
        <v>1.5</v>
      </c>
      <c r="T483" s="33"/>
      <c r="U483" s="30"/>
      <c r="V483" s="28"/>
      <c r="W483" s="28"/>
      <c r="X483" s="28"/>
      <c r="Y483" s="81"/>
    </row>
    <row r="484" spans="1:73" s="6" customFormat="1" ht="15.75" hidden="1" customHeight="1" outlineLevel="2">
      <c r="A484" s="45" t="s">
        <v>438</v>
      </c>
      <c r="B484" s="33">
        <v>7.6</v>
      </c>
      <c r="C484" s="35">
        <v>2.9</v>
      </c>
      <c r="D484" s="33">
        <v>2.9</v>
      </c>
      <c r="E484" s="36"/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3">
        <v>7.6</v>
      </c>
      <c r="R484" s="35">
        <v>2.9</v>
      </c>
      <c r="S484" s="33">
        <v>2.9</v>
      </c>
      <c r="T484" s="33"/>
      <c r="U484" s="30"/>
      <c r="V484" s="28"/>
      <c r="W484" s="28"/>
      <c r="X484" s="28"/>
      <c r="Y484" s="81"/>
    </row>
    <row r="485" spans="1:73" s="6" customFormat="1" ht="15.75" hidden="1" customHeight="1" outlineLevel="2">
      <c r="A485" s="45" t="s">
        <v>439</v>
      </c>
      <c r="B485" s="33">
        <v>20.3</v>
      </c>
      <c r="C485" s="35">
        <v>10</v>
      </c>
      <c r="D485" s="33">
        <v>10</v>
      </c>
      <c r="E485" s="36"/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3">
        <v>20.3</v>
      </c>
      <c r="R485" s="35">
        <v>10</v>
      </c>
      <c r="S485" s="33">
        <v>10</v>
      </c>
      <c r="T485" s="33"/>
      <c r="U485" s="30"/>
      <c r="V485" s="28"/>
      <c r="W485" s="28"/>
      <c r="X485" s="28"/>
      <c r="Y485" s="81"/>
    </row>
    <row r="486" spans="1:73" s="6" customFormat="1" ht="15.75" hidden="1" customHeight="1" outlineLevel="2">
      <c r="A486" s="45" t="s">
        <v>440</v>
      </c>
      <c r="B486" s="33">
        <v>74.5</v>
      </c>
      <c r="C486" s="35">
        <v>9.1</v>
      </c>
      <c r="D486" s="33">
        <v>9.1</v>
      </c>
      <c r="E486" s="36"/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3">
        <v>74.5</v>
      </c>
      <c r="R486" s="35">
        <v>9.1</v>
      </c>
      <c r="S486" s="33">
        <v>9.1</v>
      </c>
      <c r="T486" s="33"/>
      <c r="U486" s="30"/>
      <c r="V486" s="28"/>
      <c r="W486" s="28"/>
      <c r="X486" s="28"/>
      <c r="Y486" s="81"/>
    </row>
    <row r="487" spans="1:73" s="6" customFormat="1" ht="15.75" hidden="1" customHeight="1" outlineLevel="2">
      <c r="A487" s="45" t="s">
        <v>441</v>
      </c>
      <c r="B487" s="33">
        <v>26.6</v>
      </c>
      <c r="C487" s="35">
        <v>2.8</v>
      </c>
      <c r="D487" s="33">
        <v>2.8</v>
      </c>
      <c r="E487" s="36"/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3">
        <v>26.6</v>
      </c>
      <c r="R487" s="35">
        <v>2.8</v>
      </c>
      <c r="S487" s="33">
        <v>2.8</v>
      </c>
      <c r="T487" s="33"/>
      <c r="U487" s="30"/>
      <c r="V487" s="28"/>
      <c r="W487" s="28"/>
      <c r="X487" s="28"/>
      <c r="Y487" s="81"/>
    </row>
    <row r="488" spans="1:73" s="6" customFormat="1" ht="15.75" hidden="1" customHeight="1" outlineLevel="2">
      <c r="A488" s="45" t="s">
        <v>442</v>
      </c>
      <c r="B488" s="33">
        <v>23.4</v>
      </c>
      <c r="C488" s="35">
        <v>3.9</v>
      </c>
      <c r="D488" s="33">
        <v>3.7</v>
      </c>
      <c r="E488" s="36"/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3">
        <v>23.4</v>
      </c>
      <c r="R488" s="35">
        <v>3.9</v>
      </c>
      <c r="S488" s="33">
        <v>3.7</v>
      </c>
      <c r="T488" s="33"/>
      <c r="U488" s="30"/>
      <c r="V488" s="28"/>
      <c r="W488" s="28"/>
      <c r="X488" s="28"/>
      <c r="Y488" s="81"/>
    </row>
    <row r="489" spans="1:73" s="6" customFormat="1" ht="15.75" hidden="1" customHeight="1" outlineLevel="2">
      <c r="A489" s="45" t="s">
        <v>73</v>
      </c>
      <c r="B489" s="33">
        <v>17.3</v>
      </c>
      <c r="C489" s="35">
        <v>14.8</v>
      </c>
      <c r="D489" s="33">
        <v>2.2000000000000002</v>
      </c>
      <c r="E489" s="36"/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3">
        <v>17.3</v>
      </c>
      <c r="R489" s="35">
        <v>14.8</v>
      </c>
      <c r="S489" s="33">
        <v>2.2000000000000002</v>
      </c>
      <c r="T489" s="33"/>
      <c r="U489" s="30"/>
      <c r="V489" s="28"/>
      <c r="W489" s="28"/>
      <c r="X489" s="28"/>
      <c r="Y489" s="81"/>
    </row>
    <row r="490" spans="1:73" s="6" customFormat="1" ht="15.75" hidden="1" customHeight="1" outlineLevel="2">
      <c r="A490" s="45" t="s">
        <v>443</v>
      </c>
      <c r="B490" s="33">
        <v>45.3</v>
      </c>
      <c r="C490" s="35">
        <v>3.3</v>
      </c>
      <c r="D490" s="33">
        <v>3.3</v>
      </c>
      <c r="E490" s="36"/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3">
        <v>45.3</v>
      </c>
      <c r="R490" s="35">
        <v>3.3</v>
      </c>
      <c r="S490" s="33">
        <v>3.3</v>
      </c>
      <c r="T490" s="33"/>
      <c r="U490" s="30"/>
      <c r="V490" s="28"/>
      <c r="W490" s="28"/>
      <c r="X490" s="28"/>
      <c r="Y490" s="81"/>
    </row>
    <row r="491" spans="1:73" s="6" customFormat="1" ht="15.75" hidden="1" customHeight="1" outlineLevel="2">
      <c r="A491" s="45" t="s">
        <v>444</v>
      </c>
      <c r="B491" s="33">
        <v>18</v>
      </c>
      <c r="C491" s="35">
        <v>14</v>
      </c>
      <c r="D491" s="33">
        <v>14</v>
      </c>
      <c r="E491" s="36"/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3">
        <v>18</v>
      </c>
      <c r="R491" s="35">
        <v>14</v>
      </c>
      <c r="S491" s="33">
        <v>14</v>
      </c>
      <c r="T491" s="33"/>
      <c r="U491" s="30"/>
      <c r="V491" s="28"/>
      <c r="W491" s="28"/>
      <c r="X491" s="28"/>
      <c r="Y491" s="81"/>
    </row>
    <row r="492" spans="1:73" s="6" customFormat="1" ht="15" hidden="1" outlineLevel="2">
      <c r="A492" s="45" t="s">
        <v>478</v>
      </c>
      <c r="B492" s="33"/>
      <c r="C492" s="35"/>
      <c r="D492" s="33"/>
      <c r="E492" s="36"/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3"/>
      <c r="R492" s="35"/>
      <c r="S492" s="33"/>
      <c r="T492" s="33"/>
      <c r="U492" s="30"/>
      <c r="V492" s="28"/>
      <c r="W492" s="28"/>
      <c r="X492" s="28"/>
      <c r="Y492" s="81"/>
    </row>
    <row r="493" spans="1:73" s="6" customFormat="1" ht="30" hidden="1" outlineLevel="2">
      <c r="A493" s="45" t="s">
        <v>479</v>
      </c>
      <c r="B493" s="33"/>
      <c r="C493" s="35"/>
      <c r="D493" s="33"/>
      <c r="E493" s="36"/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3"/>
      <c r="R493" s="35"/>
      <c r="S493" s="33"/>
      <c r="T493" s="33"/>
      <c r="U493" s="30"/>
      <c r="V493" s="28"/>
      <c r="W493" s="28"/>
      <c r="X493" s="28"/>
      <c r="Y493" s="81"/>
    </row>
    <row r="494" spans="1:73" s="6" customFormat="1" ht="15.75" hidden="1" customHeight="1" outlineLevel="2">
      <c r="A494" s="45" t="s">
        <v>41</v>
      </c>
      <c r="B494" s="33">
        <v>229.6</v>
      </c>
      <c r="C494" s="35" t="s">
        <v>33</v>
      </c>
      <c r="D494" s="33" t="s">
        <v>33</v>
      </c>
      <c r="E494" s="36"/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0"/>
      <c r="V494" s="28"/>
      <c r="W494" s="28"/>
      <c r="X494" s="28"/>
      <c r="Y494" s="81"/>
    </row>
    <row r="495" spans="1:73" s="19" customFormat="1" ht="15" outlineLevel="1" collapsed="1">
      <c r="A495" s="45" t="s">
        <v>445</v>
      </c>
      <c r="B495" s="33">
        <v>224.1</v>
      </c>
      <c r="C495" s="35">
        <v>118.6</v>
      </c>
      <c r="D495" s="33">
        <v>94.3</v>
      </c>
      <c r="E495" s="36"/>
      <c r="F495" s="36"/>
      <c r="G495" s="36"/>
      <c r="H495" s="36">
        <f>K495+N495+Q495</f>
        <v>224.1</v>
      </c>
      <c r="I495" s="36">
        <f>L495+O495+R495</f>
        <v>118.60000000000001</v>
      </c>
      <c r="J495" s="36">
        <f>M495+P495+S495</f>
        <v>94.3</v>
      </c>
      <c r="K495" s="33">
        <v>11.7</v>
      </c>
      <c r="L495" s="35">
        <v>11.7</v>
      </c>
      <c r="M495" s="33">
        <v>1.8</v>
      </c>
      <c r="N495" s="36"/>
      <c r="O495" s="36"/>
      <c r="P495" s="36"/>
      <c r="Q495" s="33">
        <f>SUM(Q496:Q506)</f>
        <v>212.4</v>
      </c>
      <c r="R495" s="33">
        <f>SUM(R496:R506)</f>
        <v>106.9</v>
      </c>
      <c r="S495" s="33">
        <f>SUM(S496:S506)</f>
        <v>92.5</v>
      </c>
      <c r="T495" s="33"/>
      <c r="U495" s="30"/>
      <c r="V495" s="33">
        <v>14</v>
      </c>
      <c r="W495" s="33">
        <v>337</v>
      </c>
      <c r="X495" s="28"/>
      <c r="Y495" s="81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K495" s="6"/>
      <c r="BL495" s="6"/>
      <c r="BM495" s="6"/>
      <c r="BN495" s="6"/>
      <c r="BO495" s="6"/>
      <c r="BP495" s="6"/>
      <c r="BQ495" s="6"/>
      <c r="BR495" s="6"/>
      <c r="BS495" s="6"/>
      <c r="BT495" s="6"/>
      <c r="BU495" s="6"/>
    </row>
    <row r="496" spans="1:73" s="6" customFormat="1" ht="15.75" hidden="1" customHeight="1" outlineLevel="2">
      <c r="A496" s="45" t="s">
        <v>446</v>
      </c>
      <c r="B496" s="33">
        <v>10.3</v>
      </c>
      <c r="C496" s="35">
        <v>7.3</v>
      </c>
      <c r="D496" s="33">
        <v>5.2</v>
      </c>
      <c r="E496" s="36"/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3">
        <v>10.3</v>
      </c>
      <c r="R496" s="35">
        <v>7.3</v>
      </c>
      <c r="S496" s="33">
        <v>5.2</v>
      </c>
      <c r="T496" s="33"/>
      <c r="U496" s="30"/>
      <c r="V496" s="28"/>
      <c r="W496" s="28"/>
      <c r="X496" s="28"/>
      <c r="Y496" s="81"/>
    </row>
    <row r="497" spans="1:73" s="6" customFormat="1" ht="15.75" hidden="1" customHeight="1" outlineLevel="2">
      <c r="A497" s="45" t="s">
        <v>447</v>
      </c>
      <c r="B497" s="33">
        <v>23</v>
      </c>
      <c r="C497" s="35">
        <v>6</v>
      </c>
      <c r="D497" s="33">
        <v>6</v>
      </c>
      <c r="E497" s="36"/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3">
        <v>23</v>
      </c>
      <c r="R497" s="35">
        <v>6</v>
      </c>
      <c r="S497" s="33">
        <v>6</v>
      </c>
      <c r="T497" s="33"/>
      <c r="U497" s="30"/>
      <c r="V497" s="28"/>
      <c r="W497" s="28"/>
      <c r="X497" s="28"/>
      <c r="Y497" s="81"/>
    </row>
    <row r="498" spans="1:73" s="6" customFormat="1" ht="15.75" hidden="1" customHeight="1" outlineLevel="2">
      <c r="A498" s="45" t="s">
        <v>448</v>
      </c>
      <c r="B498" s="33">
        <v>42.2</v>
      </c>
      <c r="C498" s="35">
        <v>16.7</v>
      </c>
      <c r="D498" s="33">
        <v>16.7</v>
      </c>
      <c r="E498" s="36"/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3">
        <v>42.2</v>
      </c>
      <c r="R498" s="35">
        <v>16.7</v>
      </c>
      <c r="S498" s="33">
        <v>16.7</v>
      </c>
      <c r="T498" s="33"/>
      <c r="U498" s="30"/>
      <c r="V498" s="28"/>
      <c r="W498" s="28"/>
      <c r="X498" s="28"/>
      <c r="Y498" s="81"/>
    </row>
    <row r="499" spans="1:73" s="6" customFormat="1" ht="15.75" hidden="1" customHeight="1" outlineLevel="2">
      <c r="A499" s="45" t="s">
        <v>449</v>
      </c>
      <c r="B499" s="33">
        <v>44</v>
      </c>
      <c r="C499" s="35">
        <v>9</v>
      </c>
      <c r="D499" s="33">
        <v>6.5</v>
      </c>
      <c r="E499" s="36"/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3">
        <v>44</v>
      </c>
      <c r="R499" s="35">
        <v>9</v>
      </c>
      <c r="S499" s="33">
        <v>6.5</v>
      </c>
      <c r="T499" s="33"/>
      <c r="U499" s="30"/>
      <c r="V499" s="28"/>
      <c r="W499" s="28"/>
      <c r="X499" s="28"/>
      <c r="Y499" s="81"/>
    </row>
    <row r="500" spans="1:73" s="6" customFormat="1" ht="15.75" hidden="1" customHeight="1" outlineLevel="2">
      <c r="A500" s="45" t="s">
        <v>450</v>
      </c>
      <c r="B500" s="33">
        <v>16.3</v>
      </c>
      <c r="C500" s="35">
        <v>7.6</v>
      </c>
      <c r="D500" s="33">
        <v>7.6</v>
      </c>
      <c r="E500" s="36"/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3">
        <v>16.3</v>
      </c>
      <c r="R500" s="35">
        <v>7.6</v>
      </c>
      <c r="S500" s="33">
        <v>7.6</v>
      </c>
      <c r="T500" s="33"/>
      <c r="U500" s="30"/>
      <c r="V500" s="28"/>
      <c r="W500" s="28"/>
      <c r="X500" s="28"/>
      <c r="Y500" s="81"/>
    </row>
    <row r="501" spans="1:73" s="6" customFormat="1" ht="15.75" hidden="1" customHeight="1" outlineLevel="2">
      <c r="A501" s="45" t="s">
        <v>451</v>
      </c>
      <c r="B501" s="33">
        <v>6.5</v>
      </c>
      <c r="C501" s="35">
        <v>5</v>
      </c>
      <c r="D501" s="33">
        <v>5</v>
      </c>
      <c r="E501" s="36"/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3">
        <v>6.5</v>
      </c>
      <c r="R501" s="35">
        <v>5</v>
      </c>
      <c r="S501" s="33">
        <v>5</v>
      </c>
      <c r="T501" s="33"/>
      <c r="U501" s="30"/>
      <c r="V501" s="28"/>
      <c r="W501" s="28"/>
      <c r="X501" s="28"/>
      <c r="Y501" s="81"/>
    </row>
    <row r="502" spans="1:73" s="6" customFormat="1" ht="15.75" hidden="1" customHeight="1" outlineLevel="2">
      <c r="A502" s="45" t="s">
        <v>452</v>
      </c>
      <c r="B502" s="33">
        <v>10</v>
      </c>
      <c r="C502" s="35">
        <v>6.5</v>
      </c>
      <c r="D502" s="33">
        <v>6.5</v>
      </c>
      <c r="E502" s="36"/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3">
        <v>10</v>
      </c>
      <c r="R502" s="35">
        <v>6.5</v>
      </c>
      <c r="S502" s="33">
        <v>6.5</v>
      </c>
      <c r="T502" s="33"/>
      <c r="U502" s="30"/>
      <c r="V502" s="28"/>
      <c r="W502" s="28"/>
      <c r="X502" s="28"/>
      <c r="Y502" s="81"/>
    </row>
    <row r="503" spans="1:73" s="6" customFormat="1" ht="15.75" hidden="1" customHeight="1" outlineLevel="2">
      <c r="A503" s="45" t="s">
        <v>453</v>
      </c>
      <c r="B503" s="33">
        <v>11.5</v>
      </c>
      <c r="C503" s="35">
        <v>4.5</v>
      </c>
      <c r="D503" s="33">
        <v>4.5</v>
      </c>
      <c r="E503" s="36"/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3">
        <v>11.5</v>
      </c>
      <c r="R503" s="35">
        <v>4.5</v>
      </c>
      <c r="S503" s="33">
        <v>4.5</v>
      </c>
      <c r="T503" s="33"/>
      <c r="U503" s="30"/>
      <c r="V503" s="28"/>
      <c r="W503" s="28"/>
      <c r="X503" s="28"/>
      <c r="Y503" s="81"/>
    </row>
    <row r="504" spans="1:73" s="6" customFormat="1" ht="15.75" hidden="1" customHeight="1" outlineLevel="2">
      <c r="A504" s="45" t="s">
        <v>454</v>
      </c>
      <c r="B504" s="33">
        <v>22.1</v>
      </c>
      <c r="C504" s="35">
        <v>17.8</v>
      </c>
      <c r="D504" s="33">
        <v>8</v>
      </c>
      <c r="E504" s="36"/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3">
        <v>22.1</v>
      </c>
      <c r="R504" s="35">
        <v>17.8</v>
      </c>
      <c r="S504" s="33">
        <v>8</v>
      </c>
      <c r="T504" s="33"/>
      <c r="U504" s="30"/>
      <c r="V504" s="28"/>
      <c r="W504" s="28"/>
      <c r="X504" s="28"/>
      <c r="Y504" s="81"/>
    </row>
    <row r="505" spans="1:73" s="6" customFormat="1" ht="15.75" hidden="1" customHeight="1" outlineLevel="2">
      <c r="A505" s="45" t="s">
        <v>121</v>
      </c>
      <c r="B505" s="33">
        <v>12.5</v>
      </c>
      <c r="C505" s="35">
        <v>12.5</v>
      </c>
      <c r="D505" s="33">
        <v>12.5</v>
      </c>
      <c r="E505" s="36"/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3">
        <v>12.5</v>
      </c>
      <c r="R505" s="35">
        <v>12.5</v>
      </c>
      <c r="S505" s="33">
        <v>12.5</v>
      </c>
      <c r="T505" s="33"/>
      <c r="U505" s="30"/>
      <c r="V505" s="28"/>
      <c r="W505" s="28"/>
      <c r="X505" s="28"/>
      <c r="Y505" s="81"/>
    </row>
    <row r="506" spans="1:73" s="6" customFormat="1" ht="15.75" hidden="1" customHeight="1" outlineLevel="2">
      <c r="A506" s="45" t="s">
        <v>455</v>
      </c>
      <c r="B506" s="33">
        <v>14</v>
      </c>
      <c r="C506" s="35">
        <v>14</v>
      </c>
      <c r="D506" s="33">
        <v>14</v>
      </c>
      <c r="E506" s="36"/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3">
        <v>14</v>
      </c>
      <c r="R506" s="35">
        <v>14</v>
      </c>
      <c r="S506" s="33">
        <v>14</v>
      </c>
      <c r="T506" s="33"/>
      <c r="U506" s="30"/>
      <c r="V506" s="28"/>
      <c r="W506" s="28"/>
      <c r="X506" s="28"/>
      <c r="Y506" s="81"/>
    </row>
    <row r="507" spans="1:73" s="6" customFormat="1" ht="15" hidden="1" outlineLevel="2">
      <c r="A507" s="45" t="s">
        <v>480</v>
      </c>
      <c r="B507" s="33"/>
      <c r="C507" s="35"/>
      <c r="D507" s="33"/>
      <c r="E507" s="36"/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3"/>
      <c r="R507" s="35"/>
      <c r="S507" s="33"/>
      <c r="T507" s="33"/>
      <c r="U507" s="30"/>
      <c r="V507" s="28"/>
      <c r="W507" s="28"/>
      <c r="X507" s="28"/>
      <c r="Y507" s="81"/>
    </row>
    <row r="508" spans="1:73" s="6" customFormat="1" ht="15.75" hidden="1" customHeight="1" outlineLevel="2">
      <c r="A508" s="45" t="s">
        <v>481</v>
      </c>
      <c r="B508" s="33">
        <v>11.7</v>
      </c>
      <c r="C508" s="35">
        <v>11.7</v>
      </c>
      <c r="D508" s="33">
        <v>1.8</v>
      </c>
      <c r="E508" s="36"/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0"/>
      <c r="V508" s="28"/>
      <c r="W508" s="28"/>
      <c r="X508" s="28"/>
      <c r="Y508" s="81"/>
    </row>
    <row r="509" spans="1:73" s="19" customFormat="1" ht="15.75" customHeight="1" outlineLevel="1" collapsed="1" thickBot="1">
      <c r="A509" s="90" t="s">
        <v>456</v>
      </c>
      <c r="B509" s="91">
        <v>147.5</v>
      </c>
      <c r="C509" s="92">
        <v>56.4</v>
      </c>
      <c r="D509" s="91">
        <v>56.4</v>
      </c>
      <c r="E509" s="93"/>
      <c r="F509" s="93"/>
      <c r="G509" s="93"/>
      <c r="H509" s="93">
        <f>K509+N509+Q509</f>
        <v>147.5</v>
      </c>
      <c r="I509" s="93">
        <f>L509+O509+R509</f>
        <v>56.399999999999991</v>
      </c>
      <c r="J509" s="93">
        <f>M509+P509+S509</f>
        <v>56.399999999999991</v>
      </c>
      <c r="K509" s="93"/>
      <c r="L509" s="93"/>
      <c r="M509" s="93"/>
      <c r="N509" s="91">
        <f t="shared" ref="N509:S509" si="31">SUM(N510:N520)</f>
        <v>14.8</v>
      </c>
      <c r="O509" s="91">
        <f t="shared" si="31"/>
        <v>14.8</v>
      </c>
      <c r="P509" s="91">
        <f t="shared" si="31"/>
        <v>14.8</v>
      </c>
      <c r="Q509" s="91">
        <f t="shared" si="31"/>
        <v>132.69999999999999</v>
      </c>
      <c r="R509" s="91">
        <f t="shared" si="31"/>
        <v>41.599999999999994</v>
      </c>
      <c r="S509" s="91">
        <f t="shared" si="31"/>
        <v>41.599999999999994</v>
      </c>
      <c r="T509" s="91"/>
      <c r="U509" s="94"/>
      <c r="V509" s="91">
        <v>6</v>
      </c>
      <c r="W509" s="91">
        <v>248</v>
      </c>
      <c r="X509" s="95"/>
      <c r="Y509" s="9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K509" s="6"/>
      <c r="BL509" s="6"/>
      <c r="BM509" s="6"/>
      <c r="BN509" s="6"/>
      <c r="BO509" s="6"/>
      <c r="BP509" s="6"/>
      <c r="BQ509" s="6"/>
      <c r="BR509" s="6"/>
      <c r="BS509" s="6"/>
      <c r="BT509" s="6"/>
      <c r="BU509" s="6"/>
    </row>
    <row r="510" spans="1:73" s="6" customFormat="1" ht="15.75" hidden="1" customHeight="1" outlineLevel="2">
      <c r="A510" s="83" t="s">
        <v>457</v>
      </c>
      <c r="B510" s="84">
        <v>14.8</v>
      </c>
      <c r="C510" s="85">
        <v>14.8</v>
      </c>
      <c r="D510" s="84">
        <v>14.8</v>
      </c>
      <c r="E510" s="86"/>
      <c r="F510" s="86"/>
      <c r="G510" s="86"/>
      <c r="H510" s="86"/>
      <c r="I510" s="86"/>
      <c r="J510" s="86"/>
      <c r="K510" s="86"/>
      <c r="L510" s="86"/>
      <c r="M510" s="86"/>
      <c r="N510" s="84">
        <v>14.8</v>
      </c>
      <c r="O510" s="85">
        <v>14.8</v>
      </c>
      <c r="P510" s="84">
        <v>14.8</v>
      </c>
      <c r="Q510" s="86"/>
      <c r="R510" s="87"/>
      <c r="S510" s="87"/>
      <c r="T510" s="86"/>
      <c r="U510" s="60"/>
      <c r="V510" s="88"/>
      <c r="W510" s="88"/>
      <c r="X510" s="88"/>
      <c r="Y510" s="89"/>
    </row>
    <row r="511" spans="1:73" s="6" customFormat="1" ht="15.75" hidden="1" customHeight="1" outlineLevel="2">
      <c r="A511" s="46" t="s">
        <v>458</v>
      </c>
      <c r="B511" s="33">
        <v>12</v>
      </c>
      <c r="C511" s="35">
        <v>2</v>
      </c>
      <c r="D511" s="33">
        <v>2</v>
      </c>
      <c r="E511" s="36"/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3">
        <v>12</v>
      </c>
      <c r="R511" s="40">
        <v>2</v>
      </c>
      <c r="S511" s="41">
        <v>2</v>
      </c>
      <c r="T511" s="33"/>
      <c r="U511" s="29"/>
      <c r="V511" s="39"/>
      <c r="W511" s="39"/>
      <c r="X511" s="39"/>
      <c r="Y511" s="47"/>
    </row>
    <row r="512" spans="1:73" s="6" customFormat="1" ht="15.75" hidden="1" customHeight="1" outlineLevel="2">
      <c r="A512" s="46" t="s">
        <v>459</v>
      </c>
      <c r="B512" s="33">
        <v>12.6</v>
      </c>
      <c r="C512" s="35">
        <v>2.7</v>
      </c>
      <c r="D512" s="33">
        <v>2.7</v>
      </c>
      <c r="E512" s="36"/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3">
        <v>12.6</v>
      </c>
      <c r="R512" s="40">
        <v>2.7</v>
      </c>
      <c r="S512" s="41">
        <v>2.7</v>
      </c>
      <c r="T512" s="33"/>
      <c r="U512" s="29"/>
      <c r="V512" s="39"/>
      <c r="W512" s="39"/>
      <c r="X512" s="39"/>
      <c r="Y512" s="47"/>
    </row>
    <row r="513" spans="1:25" s="6" customFormat="1" ht="15.75" hidden="1" customHeight="1" outlineLevel="2">
      <c r="A513" s="46" t="s">
        <v>460</v>
      </c>
      <c r="B513" s="33">
        <v>12</v>
      </c>
      <c r="C513" s="35">
        <v>12</v>
      </c>
      <c r="D513" s="33">
        <v>12</v>
      </c>
      <c r="E513" s="36"/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3">
        <v>12</v>
      </c>
      <c r="R513" s="40">
        <v>12</v>
      </c>
      <c r="S513" s="41">
        <v>12</v>
      </c>
      <c r="T513" s="33"/>
      <c r="U513" s="29"/>
      <c r="V513" s="39"/>
      <c r="W513" s="39"/>
      <c r="X513" s="39"/>
      <c r="Y513" s="47"/>
    </row>
    <row r="514" spans="1:25" s="6" customFormat="1" ht="15.75" hidden="1" customHeight="1" outlineLevel="2">
      <c r="A514" s="46" t="s">
        <v>461</v>
      </c>
      <c r="B514" s="33">
        <v>7.7</v>
      </c>
      <c r="C514" s="35">
        <v>7.7</v>
      </c>
      <c r="D514" s="33">
        <v>7.7</v>
      </c>
      <c r="E514" s="36"/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3">
        <v>7.7</v>
      </c>
      <c r="R514" s="40">
        <v>7.7</v>
      </c>
      <c r="S514" s="41">
        <v>7.7</v>
      </c>
      <c r="T514" s="33"/>
      <c r="U514" s="29"/>
      <c r="V514" s="39"/>
      <c r="W514" s="39"/>
      <c r="X514" s="39"/>
      <c r="Y514" s="47"/>
    </row>
    <row r="515" spans="1:25" s="6" customFormat="1" ht="15.75" hidden="1" customHeight="1" outlineLevel="2">
      <c r="A515" s="46" t="s">
        <v>462</v>
      </c>
      <c r="B515" s="33">
        <v>12.4</v>
      </c>
      <c r="C515" s="35">
        <v>6.2</v>
      </c>
      <c r="D515" s="33">
        <v>6.2</v>
      </c>
      <c r="E515" s="36"/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3">
        <v>12.4</v>
      </c>
      <c r="R515" s="40">
        <v>6.2</v>
      </c>
      <c r="S515" s="41">
        <v>6.2</v>
      </c>
      <c r="T515" s="33"/>
      <c r="U515" s="29"/>
      <c r="V515" s="39"/>
      <c r="W515" s="39"/>
      <c r="X515" s="39"/>
      <c r="Y515" s="47"/>
    </row>
    <row r="516" spans="1:25" s="6" customFormat="1" ht="15.75" hidden="1" customHeight="1" outlineLevel="2">
      <c r="A516" s="46" t="s">
        <v>126</v>
      </c>
      <c r="B516" s="33">
        <v>3</v>
      </c>
      <c r="C516" s="35">
        <v>3</v>
      </c>
      <c r="D516" s="33">
        <v>3</v>
      </c>
      <c r="E516" s="36"/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3">
        <v>3</v>
      </c>
      <c r="R516" s="40">
        <v>3</v>
      </c>
      <c r="S516" s="41">
        <v>3</v>
      </c>
      <c r="T516" s="33"/>
      <c r="U516" s="29"/>
      <c r="V516" s="39"/>
      <c r="W516" s="39"/>
      <c r="X516" s="39"/>
      <c r="Y516" s="47"/>
    </row>
    <row r="517" spans="1:25" s="6" customFormat="1" ht="15.75" hidden="1" customHeight="1" outlineLevel="2">
      <c r="A517" s="46" t="s">
        <v>463</v>
      </c>
      <c r="B517" s="33">
        <v>15.9</v>
      </c>
      <c r="C517" s="35">
        <v>3.9</v>
      </c>
      <c r="D517" s="33">
        <v>3.9</v>
      </c>
      <c r="E517" s="36"/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3">
        <v>15.9</v>
      </c>
      <c r="R517" s="40">
        <v>3.9</v>
      </c>
      <c r="S517" s="41">
        <v>3.9</v>
      </c>
      <c r="T517" s="33"/>
      <c r="U517" s="29"/>
      <c r="V517" s="39"/>
      <c r="W517" s="39"/>
      <c r="X517" s="39"/>
      <c r="Y517" s="47"/>
    </row>
    <row r="518" spans="1:25" s="6" customFormat="1" ht="15.75" hidden="1" customHeight="1" outlineLevel="2">
      <c r="A518" s="46" t="s">
        <v>464</v>
      </c>
      <c r="B518" s="33">
        <v>13.5</v>
      </c>
      <c r="C518" s="35">
        <v>1.5</v>
      </c>
      <c r="D518" s="33">
        <v>1.5</v>
      </c>
      <c r="E518" s="36"/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3">
        <v>13.5</v>
      </c>
      <c r="R518" s="40">
        <v>1.5</v>
      </c>
      <c r="S518" s="41">
        <v>1.5</v>
      </c>
      <c r="T518" s="33"/>
      <c r="U518" s="29"/>
      <c r="V518" s="39"/>
      <c r="W518" s="39"/>
      <c r="X518" s="39"/>
      <c r="Y518" s="47"/>
    </row>
    <row r="519" spans="1:25" s="6" customFormat="1" ht="15.75" hidden="1" customHeight="1" outlineLevel="2">
      <c r="A519" s="46" t="s">
        <v>465</v>
      </c>
      <c r="B519" s="33">
        <v>2.6</v>
      </c>
      <c r="C519" s="35">
        <v>2.6</v>
      </c>
      <c r="D519" s="33">
        <v>2.6</v>
      </c>
      <c r="E519" s="36"/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3">
        <v>2.6</v>
      </c>
      <c r="R519" s="40">
        <v>2.6</v>
      </c>
      <c r="S519" s="41">
        <v>2.6</v>
      </c>
      <c r="T519" s="33"/>
      <c r="U519" s="29"/>
      <c r="V519" s="39"/>
      <c r="W519" s="39"/>
      <c r="X519" s="39"/>
      <c r="Y519" s="47"/>
    </row>
    <row r="520" spans="1:25" s="6" customFormat="1" ht="15.75" hidden="1" customHeight="1" outlineLevel="2">
      <c r="A520" s="46" t="s">
        <v>466</v>
      </c>
      <c r="B520" s="33">
        <v>41</v>
      </c>
      <c r="C520" s="35" t="s">
        <v>33</v>
      </c>
      <c r="D520" s="33" t="s">
        <v>33</v>
      </c>
      <c r="E520" s="36"/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3">
        <v>41</v>
      </c>
      <c r="R520" s="40" t="s">
        <v>33</v>
      </c>
      <c r="S520" s="41" t="s">
        <v>33</v>
      </c>
      <c r="T520" s="33"/>
      <c r="U520" s="29"/>
      <c r="V520" s="39"/>
      <c r="W520" s="39"/>
      <c r="X520" s="39"/>
      <c r="Y520" s="47"/>
    </row>
    <row r="521" spans="1:25" s="6" customFormat="1" ht="15.75" hidden="1" customHeight="1" outlineLevel="2">
      <c r="A521" s="62"/>
      <c r="B521" s="63"/>
      <c r="C521" s="64"/>
      <c r="D521" s="63"/>
      <c r="E521" s="65"/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3"/>
      <c r="R521" s="66"/>
      <c r="S521" s="67"/>
      <c r="T521" s="63"/>
      <c r="U521" s="68"/>
      <c r="V521" s="69"/>
      <c r="W521" s="69"/>
      <c r="X521" s="69"/>
      <c r="Y521" s="70"/>
    </row>
    <row r="522" spans="1:25" s="11" customFormat="1" ht="14.25" hidden="1">
      <c r="A522" s="21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26">
        <f>T9+T7</f>
        <v>18451.900000000001</v>
      </c>
      <c r="U522" s="27">
        <f>T522/B8</f>
        <v>0.71788153303163893</v>
      </c>
      <c r="V522" s="13"/>
      <c r="W522" s="13"/>
      <c r="X522" s="13"/>
      <c r="Y522" s="13"/>
    </row>
    <row r="523" spans="1:25" s="11" customFormat="1" ht="15" hidden="1">
      <c r="A523" s="22"/>
      <c r="B523" s="14" t="s">
        <v>468</v>
      </c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2"/>
      <c r="V523" s="13"/>
      <c r="W523" s="13"/>
      <c r="X523" s="13"/>
      <c r="Y523" s="13"/>
    </row>
    <row r="524" spans="1:25" s="11" customFormat="1" ht="14.25" hidden="1">
      <c r="A524" s="21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3"/>
      <c r="W524" s="13"/>
      <c r="X524" s="13"/>
      <c r="Y524" s="13"/>
    </row>
    <row r="525" spans="1:25" s="11" customFormat="1" ht="14.25">
      <c r="A525" s="21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3"/>
      <c r="W525" s="13"/>
      <c r="X525" s="13"/>
      <c r="Y525" s="13"/>
    </row>
    <row r="526" spans="1:25" s="11" customFormat="1">
      <c r="A526" s="2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10"/>
      <c r="W526" s="10"/>
      <c r="X526" s="10"/>
      <c r="Y526" s="10"/>
    </row>
    <row r="527" spans="1:25" s="6" customFormat="1">
      <c r="A527" s="24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15"/>
      <c r="W527" s="15"/>
      <c r="X527" s="15"/>
      <c r="Y527" s="15"/>
    </row>
    <row r="528" spans="1:25" s="6" customFormat="1">
      <c r="A528" s="24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15"/>
      <c r="W528" s="15"/>
      <c r="X528" s="15"/>
      <c r="Y528" s="15"/>
    </row>
    <row r="529" spans="1:25" s="6" customFormat="1">
      <c r="A529" s="24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15"/>
      <c r="W529" s="15"/>
      <c r="X529" s="15"/>
      <c r="Y529" s="15"/>
    </row>
    <row r="530" spans="1:25" s="6" customFormat="1">
      <c r="A530" s="24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15"/>
      <c r="W530" s="15"/>
      <c r="X530" s="15"/>
      <c r="Y530" s="15"/>
    </row>
    <row r="531" spans="1:25">
      <c r="A531" s="24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</row>
    <row r="532" spans="1:25">
      <c r="A532" s="24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</row>
    <row r="533" spans="1:25">
      <c r="A533" s="24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</row>
    <row r="534" spans="1:25">
      <c r="A534" s="24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</row>
    <row r="535" spans="1:25">
      <c r="A535" s="24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</row>
    <row r="536" spans="1:25">
      <c r="A536" s="24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</row>
    <row r="537" spans="1:25">
      <c r="A537" s="24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</row>
    <row r="538" spans="1:25">
      <c r="A538" s="24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</row>
    <row r="539" spans="1:25">
      <c r="A539" s="24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</row>
    <row r="540" spans="1:25">
      <c r="A540" s="24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</row>
    <row r="541" spans="1:25">
      <c r="A541" s="24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</row>
    <row r="542" spans="1:25">
      <c r="A542" s="24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</row>
    <row r="543" spans="1:25">
      <c r="A543" s="24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</row>
    <row r="544" spans="1:25">
      <c r="A544" s="24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</row>
    <row r="545" spans="1:21">
      <c r="A545" s="24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</row>
    <row r="546" spans="1:21">
      <c r="A546" s="24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</row>
    <row r="547" spans="1:21">
      <c r="A547" s="24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</row>
    <row r="548" spans="1:21">
      <c r="A548" s="24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</row>
    <row r="549" spans="1:21">
      <c r="A549" s="24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</row>
    <row r="550" spans="1:21">
      <c r="A550" s="24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</row>
    <row r="551" spans="1:21">
      <c r="A551" s="24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</row>
    <row r="552" spans="1:21">
      <c r="A552" s="24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</row>
    <row r="553" spans="1:21">
      <c r="A553" s="24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</row>
    <row r="554" spans="1:21">
      <c r="A554" s="24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</row>
    <row r="555" spans="1:21">
      <c r="A555" s="24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</row>
    <row r="556" spans="1:21">
      <c r="A556" s="24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</row>
    <row r="557" spans="1:21">
      <c r="A557" s="24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</row>
    <row r="558" spans="1:21">
      <c r="A558" s="24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</row>
    <row r="559" spans="1:21">
      <c r="A559" s="24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</row>
    <row r="560" spans="1:21">
      <c r="A560" s="24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</row>
    <row r="561" spans="1:21">
      <c r="A561" s="24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</row>
    <row r="562" spans="1:21">
      <c r="A562" s="24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</row>
    <row r="563" spans="1:21">
      <c r="A563" s="24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</row>
    <row r="564" spans="1:21">
      <c r="A564" s="24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</row>
    <row r="565" spans="1:21">
      <c r="A565" s="24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</row>
    <row r="566" spans="1:21">
      <c r="A566" s="24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</row>
    <row r="567" spans="1:21">
      <c r="A567" s="24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</row>
    <row r="568" spans="1:21">
      <c r="A568" s="24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</row>
    <row r="569" spans="1:21">
      <c r="A569" s="24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</row>
    <row r="570" spans="1:21">
      <c r="A570" s="24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</row>
    <row r="571" spans="1:21">
      <c r="A571" s="24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</row>
    <row r="572" spans="1:21">
      <c r="A572" s="24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</row>
    <row r="573" spans="1:21">
      <c r="A573" s="24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</row>
    <row r="574" spans="1:21">
      <c r="A574" s="24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</row>
    <row r="575" spans="1:21">
      <c r="A575" s="24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</row>
    <row r="576" spans="1:21">
      <c r="A576" s="24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</row>
    <row r="577" spans="1:21">
      <c r="A577" s="24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</row>
    <row r="578" spans="1:21">
      <c r="A578" s="24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</row>
    <row r="579" spans="1:21">
      <c r="A579" s="24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</row>
    <row r="580" spans="1:21">
      <c r="A580" s="24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</row>
    <row r="581" spans="1:21">
      <c r="A581" s="24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</row>
    <row r="582" spans="1:21">
      <c r="A582" s="24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</row>
  </sheetData>
  <mergeCells count="22">
    <mergeCell ref="V1:Y1"/>
    <mergeCell ref="H5:H6"/>
    <mergeCell ref="I5:J5"/>
    <mergeCell ref="K5:K6"/>
    <mergeCell ref="L5:M5"/>
    <mergeCell ref="N5:N6"/>
    <mergeCell ref="O5:P5"/>
    <mergeCell ref="A3:Y3"/>
    <mergeCell ref="A4:A6"/>
    <mergeCell ref="B4:S4"/>
    <mergeCell ref="T4:U5"/>
    <mergeCell ref="V4:W5"/>
    <mergeCell ref="X4:Y5"/>
    <mergeCell ref="B5:B6"/>
    <mergeCell ref="C5:D5"/>
    <mergeCell ref="E5:E6"/>
    <mergeCell ref="Q5:Q6"/>
    <mergeCell ref="R5:S5"/>
    <mergeCell ref="B171:B172"/>
    <mergeCell ref="Q171:Q172"/>
    <mergeCell ref="B402:B403"/>
    <mergeCell ref="F5:G5"/>
  </mergeCells>
  <pageMargins left="0.59055118110236227" right="0.15748031496062992" top="0.55118110236220474" bottom="0.55118110236220474" header="0.51181102362204722" footer="0.51181102362204722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O68"/>
  <sheetViews>
    <sheetView workbookViewId="0">
      <pane xSplit="1" ySplit="7" topLeftCell="B8" activePane="bottomRight" state="frozen"/>
      <selection pane="topRight" activeCell="C1" sqref="C1"/>
      <selection pane="bottomLeft" activeCell="A5" sqref="A5"/>
      <selection pane="bottomRight" activeCell="U11" sqref="U11"/>
    </sheetView>
  </sheetViews>
  <sheetFormatPr defaultRowHeight="12.75" outlineLevelRow="1"/>
  <cols>
    <col min="1" max="1" width="78.5703125" style="97" customWidth="1"/>
    <col min="2" max="2" width="11.42578125" style="98" customWidth="1"/>
    <col min="3" max="3" width="15.85546875" style="99" hidden="1" customWidth="1"/>
    <col min="4" max="4" width="13.140625" style="99" customWidth="1"/>
    <col min="5" max="5" width="11.7109375" style="100" hidden="1" customWidth="1"/>
    <col min="6" max="6" width="5.7109375" style="101" hidden="1" customWidth="1"/>
    <col min="7" max="7" width="11.140625" style="101" hidden="1" customWidth="1"/>
    <col min="8" max="8" width="4.28515625" style="101" hidden="1" customWidth="1"/>
    <col min="9" max="12" width="10.28515625" style="102" hidden="1" customWidth="1"/>
    <col min="13" max="13" width="10.28515625" style="102" bestFit="1" customWidth="1"/>
    <col min="14" max="14" width="8.85546875" style="102" bestFit="1" customWidth="1"/>
    <col min="15" max="15" width="11.85546875" style="102" customWidth="1"/>
    <col min="16" max="31" width="2.42578125" style="103" customWidth="1"/>
    <col min="32" max="16384" width="9.140625" style="103"/>
  </cols>
  <sheetData>
    <row r="1" spans="1:15" ht="15.75">
      <c r="N1" s="223" t="s">
        <v>640</v>
      </c>
      <c r="O1" s="223"/>
    </row>
    <row r="3" spans="1:15" ht="15.75">
      <c r="A3" s="222" t="s">
        <v>639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 spans="1:15" ht="13.5" thickBot="1"/>
    <row r="5" spans="1:15" ht="14.25" customHeight="1">
      <c r="A5" s="220" t="s">
        <v>486</v>
      </c>
      <c r="B5" s="226" t="s">
        <v>632</v>
      </c>
      <c r="C5" s="219" t="s">
        <v>487</v>
      </c>
      <c r="D5" s="219" t="s">
        <v>633</v>
      </c>
      <c r="E5" s="229" t="s">
        <v>488</v>
      </c>
      <c r="F5" s="106" t="s">
        <v>489</v>
      </c>
      <c r="G5" s="106" t="s">
        <v>490</v>
      </c>
      <c r="H5" s="106" t="s">
        <v>491</v>
      </c>
      <c r="I5" s="219" t="s">
        <v>492</v>
      </c>
      <c r="J5" s="219"/>
      <c r="K5" s="219" t="s">
        <v>493</v>
      </c>
      <c r="L5" s="219"/>
      <c r="M5" s="219" t="s">
        <v>494</v>
      </c>
      <c r="N5" s="219"/>
      <c r="O5" s="224" t="s">
        <v>634</v>
      </c>
    </row>
    <row r="6" spans="1:15" ht="24.75" customHeight="1" thickBot="1">
      <c r="A6" s="221"/>
      <c r="B6" s="227"/>
      <c r="C6" s="228"/>
      <c r="D6" s="228"/>
      <c r="E6" s="230"/>
      <c r="F6" s="162">
        <v>2</v>
      </c>
      <c r="G6" s="162">
        <v>3</v>
      </c>
      <c r="H6" s="162">
        <v>4</v>
      </c>
      <c r="I6" s="162" t="s">
        <v>495</v>
      </c>
      <c r="J6" s="162" t="s">
        <v>496</v>
      </c>
      <c r="K6" s="162" t="s">
        <v>495</v>
      </c>
      <c r="L6" s="162" t="s">
        <v>496</v>
      </c>
      <c r="M6" s="162" t="s">
        <v>495</v>
      </c>
      <c r="N6" s="162" t="s">
        <v>496</v>
      </c>
      <c r="O6" s="225"/>
    </row>
    <row r="7" spans="1:15" s="104" customFormat="1" ht="13.5" thickBot="1">
      <c r="A7" s="156" t="s">
        <v>497</v>
      </c>
      <c r="B7" s="145"/>
      <c r="C7" s="146"/>
      <c r="D7" s="146"/>
      <c r="E7" s="157">
        <f>E8+E29+E60</f>
        <v>0</v>
      </c>
      <c r="F7" s="147"/>
      <c r="G7" s="147"/>
      <c r="H7" s="147"/>
      <c r="I7" s="157">
        <f t="shared" ref="I7:N7" si="0">I8+I29+I60+I68</f>
        <v>664742.6</v>
      </c>
      <c r="J7" s="157">
        <f t="shared" si="0"/>
        <v>874565.40000000014</v>
      </c>
      <c r="K7" s="157">
        <f t="shared" si="0"/>
        <v>1560275.2000000002</v>
      </c>
      <c r="L7" s="157">
        <f t="shared" si="0"/>
        <v>1668582.2999999998</v>
      </c>
      <c r="M7" s="157">
        <f t="shared" si="0"/>
        <v>3752192.2700000005</v>
      </c>
      <c r="N7" s="157">
        <f t="shared" si="0"/>
        <v>719890.47</v>
      </c>
      <c r="O7" s="158">
        <f>O8+O29+O60</f>
        <v>-450991.86</v>
      </c>
    </row>
    <row r="8" spans="1:15" s="105" customFormat="1" ht="14.25" thickBot="1">
      <c r="A8" s="148" t="s">
        <v>498</v>
      </c>
      <c r="B8" s="149"/>
      <c r="C8" s="150"/>
      <c r="D8" s="150"/>
      <c r="E8" s="151"/>
      <c r="F8" s="152"/>
      <c r="G8" s="150" t="s">
        <v>499</v>
      </c>
      <c r="H8" s="152"/>
      <c r="I8" s="153">
        <f>SUM(I9:I28)</f>
        <v>165216.5</v>
      </c>
      <c r="J8" s="153">
        <f>SUM(J9:J28)</f>
        <v>80676</v>
      </c>
      <c r="K8" s="153">
        <v>219294.5</v>
      </c>
      <c r="L8" s="153">
        <v>329995.89999999997</v>
      </c>
      <c r="M8" s="153">
        <f>SUM(M9:M28)</f>
        <v>310331.83</v>
      </c>
      <c r="N8" s="153">
        <f>SUM(N9:N28)</f>
        <v>297583.02</v>
      </c>
      <c r="O8" s="154">
        <f>SUM(O9:O28)</f>
        <v>1261.27</v>
      </c>
    </row>
    <row r="9" spans="1:15" ht="51" outlineLevel="1">
      <c r="A9" s="137" t="s">
        <v>500</v>
      </c>
      <c r="B9" s="138">
        <v>0.79</v>
      </c>
      <c r="C9" s="140"/>
      <c r="D9" s="155">
        <v>1</v>
      </c>
      <c r="E9" s="141"/>
      <c r="F9" s="142" t="s">
        <v>501</v>
      </c>
      <c r="G9" s="140" t="s">
        <v>502</v>
      </c>
      <c r="H9" s="140">
        <v>400</v>
      </c>
      <c r="I9" s="143"/>
      <c r="J9" s="143">
        <v>557.29999999999995</v>
      </c>
      <c r="K9" s="143"/>
      <c r="L9" s="143"/>
      <c r="M9" s="143">
        <v>1075.82</v>
      </c>
      <c r="N9" s="143">
        <v>98.57</v>
      </c>
      <c r="O9" s="144">
        <v>36.56</v>
      </c>
    </row>
    <row r="10" spans="1:15" ht="38.25" customHeight="1" outlineLevel="1">
      <c r="A10" s="110" t="s">
        <v>503</v>
      </c>
      <c r="B10" s="111">
        <v>0.375</v>
      </c>
      <c r="C10" s="159"/>
      <c r="D10" s="160">
        <v>1</v>
      </c>
      <c r="E10" s="117"/>
      <c r="F10" s="114" t="s">
        <v>501</v>
      </c>
      <c r="G10" s="107" t="s">
        <v>504</v>
      </c>
      <c r="H10" s="107">
        <v>400</v>
      </c>
      <c r="I10" s="115">
        <v>4106.8999999999996</v>
      </c>
      <c r="J10" s="115"/>
      <c r="K10" s="115"/>
      <c r="L10" s="115"/>
      <c r="M10" s="115">
        <v>3401.76</v>
      </c>
      <c r="N10" s="115">
        <v>7850.09</v>
      </c>
      <c r="O10" s="116">
        <v>17.57</v>
      </c>
    </row>
    <row r="11" spans="1:15" ht="38.25" outlineLevel="1">
      <c r="A11" s="110" t="s">
        <v>505</v>
      </c>
      <c r="B11" s="111">
        <v>0.48699999999999999</v>
      </c>
      <c r="C11" s="107"/>
      <c r="D11" s="112">
        <v>1</v>
      </c>
      <c r="E11" s="113"/>
      <c r="F11" s="114" t="s">
        <v>501</v>
      </c>
      <c r="G11" s="107" t="s">
        <v>502</v>
      </c>
      <c r="H11" s="107">
        <v>400</v>
      </c>
      <c r="I11" s="115"/>
      <c r="J11" s="115">
        <v>2356</v>
      </c>
      <c r="K11" s="115"/>
      <c r="L11" s="115"/>
      <c r="M11" s="115">
        <v>4919.32</v>
      </c>
      <c r="N11" s="115">
        <v>2151.86</v>
      </c>
      <c r="O11" s="116">
        <v>22.61</v>
      </c>
    </row>
    <row r="12" spans="1:15" ht="38.25" outlineLevel="1">
      <c r="A12" s="110" t="s">
        <v>506</v>
      </c>
      <c r="B12" s="111">
        <v>2.1</v>
      </c>
      <c r="C12" s="107"/>
      <c r="D12" s="112">
        <v>1</v>
      </c>
      <c r="E12" s="113"/>
      <c r="F12" s="114" t="s">
        <v>501</v>
      </c>
      <c r="G12" s="107" t="s">
        <v>502</v>
      </c>
      <c r="H12" s="107">
        <v>400</v>
      </c>
      <c r="I12" s="115"/>
      <c r="J12" s="115">
        <v>33682.699999999997</v>
      </c>
      <c r="K12" s="115"/>
      <c r="L12" s="115"/>
      <c r="M12" s="115">
        <v>19921.22</v>
      </c>
      <c r="N12" s="115">
        <v>32173.05</v>
      </c>
      <c r="O12" s="116">
        <v>69.41</v>
      </c>
    </row>
    <row r="13" spans="1:15" ht="25.5" outlineLevel="1">
      <c r="A13" s="110" t="s">
        <v>507</v>
      </c>
      <c r="B13" s="111">
        <v>1.3149999999999999</v>
      </c>
      <c r="C13" s="107"/>
      <c r="D13" s="112">
        <v>1</v>
      </c>
      <c r="E13" s="113"/>
      <c r="F13" s="114" t="s">
        <v>501</v>
      </c>
      <c r="G13" s="107" t="s">
        <v>502</v>
      </c>
      <c r="H13" s="107">
        <v>400</v>
      </c>
      <c r="I13" s="115"/>
      <c r="J13" s="115">
        <v>8321</v>
      </c>
      <c r="K13" s="115"/>
      <c r="L13" s="115"/>
      <c r="M13" s="115">
        <v>13079.62</v>
      </c>
      <c r="N13" s="115">
        <v>7865.53</v>
      </c>
      <c r="O13" s="116">
        <v>43.7</v>
      </c>
    </row>
    <row r="14" spans="1:15" ht="51" outlineLevel="1">
      <c r="A14" s="110" t="s">
        <v>508</v>
      </c>
      <c r="B14" s="111">
        <v>1.208</v>
      </c>
      <c r="C14" s="107"/>
      <c r="D14" s="112">
        <v>1</v>
      </c>
      <c r="E14" s="113"/>
      <c r="F14" s="114" t="s">
        <v>501</v>
      </c>
      <c r="G14" s="107" t="s">
        <v>502</v>
      </c>
      <c r="H14" s="107">
        <v>400</v>
      </c>
      <c r="I14" s="115"/>
      <c r="J14" s="115">
        <v>6347.3</v>
      </c>
      <c r="K14" s="115"/>
      <c r="L14" s="115"/>
      <c r="M14" s="115">
        <v>11595.59</v>
      </c>
      <c r="N14" s="115">
        <v>5756.14</v>
      </c>
      <c r="O14" s="116">
        <v>56.71</v>
      </c>
    </row>
    <row r="15" spans="1:15" ht="38.25" outlineLevel="1">
      <c r="A15" s="110" t="s">
        <v>509</v>
      </c>
      <c r="B15" s="111">
        <v>0.73499999999999999</v>
      </c>
      <c r="C15" s="107"/>
      <c r="D15" s="112">
        <v>1</v>
      </c>
      <c r="E15" s="113"/>
      <c r="F15" s="114" t="s">
        <v>501</v>
      </c>
      <c r="G15" s="107" t="s">
        <v>502</v>
      </c>
      <c r="H15" s="107">
        <v>400</v>
      </c>
      <c r="I15" s="115"/>
      <c r="J15" s="115">
        <v>9036.5</v>
      </c>
      <c r="K15" s="115"/>
      <c r="L15" s="115"/>
      <c r="M15" s="115">
        <v>6855.61</v>
      </c>
      <c r="N15" s="115">
        <v>8518.2099999999991</v>
      </c>
      <c r="O15" s="116">
        <v>34.6</v>
      </c>
    </row>
    <row r="16" spans="1:15" ht="38.25" customHeight="1" outlineLevel="1">
      <c r="A16" s="110" t="s">
        <v>510</v>
      </c>
      <c r="B16" s="111">
        <v>1</v>
      </c>
      <c r="C16" s="107"/>
      <c r="D16" s="112">
        <v>1</v>
      </c>
      <c r="E16" s="113">
        <v>752.08</v>
      </c>
      <c r="F16" s="114" t="s">
        <v>501</v>
      </c>
      <c r="G16" s="107" t="s">
        <v>511</v>
      </c>
      <c r="H16" s="107">
        <v>400</v>
      </c>
      <c r="I16" s="115"/>
      <c r="J16" s="115">
        <v>2488.6</v>
      </c>
      <c r="K16" s="115"/>
      <c r="L16" s="115"/>
      <c r="M16" s="115">
        <v>5313.15</v>
      </c>
      <c r="N16" s="115">
        <v>15301.63</v>
      </c>
      <c r="O16" s="116">
        <v>25.52</v>
      </c>
    </row>
    <row r="17" spans="1:15" ht="38.25" outlineLevel="1">
      <c r="A17" s="110" t="s">
        <v>512</v>
      </c>
      <c r="B17" s="111">
        <v>1.58</v>
      </c>
      <c r="C17" s="107"/>
      <c r="D17" s="112">
        <v>1</v>
      </c>
      <c r="E17" s="113">
        <v>141.44999999999999</v>
      </c>
      <c r="F17" s="114" t="s">
        <v>501</v>
      </c>
      <c r="G17" s="107" t="s">
        <v>502</v>
      </c>
      <c r="H17" s="107">
        <v>400</v>
      </c>
      <c r="I17" s="115"/>
      <c r="J17" s="115">
        <v>776.9</v>
      </c>
      <c r="K17" s="115"/>
      <c r="L17" s="115"/>
      <c r="M17" s="115">
        <v>1069.74</v>
      </c>
      <c r="N17" s="115"/>
      <c r="O17" s="116">
        <v>51.64</v>
      </c>
    </row>
    <row r="18" spans="1:15" ht="38.25" outlineLevel="1">
      <c r="A18" s="110" t="s">
        <v>513</v>
      </c>
      <c r="B18" s="111">
        <v>1.496</v>
      </c>
      <c r="C18" s="107"/>
      <c r="D18" s="112">
        <v>1</v>
      </c>
      <c r="E18" s="113"/>
      <c r="F18" s="114" t="s">
        <v>501</v>
      </c>
      <c r="G18" s="107" t="s">
        <v>502</v>
      </c>
      <c r="H18" s="107">
        <v>400</v>
      </c>
      <c r="I18" s="115"/>
      <c r="J18" s="115">
        <v>988.2</v>
      </c>
      <c r="K18" s="115"/>
      <c r="L18" s="115"/>
      <c r="M18" s="115">
        <v>5330.91</v>
      </c>
      <c r="N18" s="115">
        <v>81.06</v>
      </c>
      <c r="O18" s="116">
        <v>45.57</v>
      </c>
    </row>
    <row r="19" spans="1:15" ht="25.5" outlineLevel="1">
      <c r="A19" s="110" t="s">
        <v>514</v>
      </c>
      <c r="B19" s="111">
        <v>2.2000000000000002</v>
      </c>
      <c r="C19" s="107"/>
      <c r="D19" s="112">
        <v>1</v>
      </c>
      <c r="E19" s="113"/>
      <c r="F19" s="114" t="s">
        <v>501</v>
      </c>
      <c r="G19" s="107" t="s">
        <v>502</v>
      </c>
      <c r="H19" s="107">
        <v>400</v>
      </c>
      <c r="I19" s="115"/>
      <c r="J19" s="115">
        <v>8290.4</v>
      </c>
      <c r="K19" s="115"/>
      <c r="L19" s="115"/>
      <c r="M19" s="115">
        <v>21688.63</v>
      </c>
      <c r="N19" s="115">
        <v>7784.8</v>
      </c>
      <c r="O19" s="116">
        <v>72.67</v>
      </c>
    </row>
    <row r="20" spans="1:15" ht="38.25" outlineLevel="1">
      <c r="A20" s="110" t="s">
        <v>515</v>
      </c>
      <c r="B20" s="111">
        <v>4.3760000000000003</v>
      </c>
      <c r="C20" s="107"/>
      <c r="D20" s="118">
        <v>0.95109999999999995</v>
      </c>
      <c r="E20" s="113"/>
      <c r="F20" s="114" t="s">
        <v>501</v>
      </c>
      <c r="G20" s="107" t="s">
        <v>502</v>
      </c>
      <c r="H20" s="107">
        <v>400</v>
      </c>
      <c r="I20" s="115"/>
      <c r="J20" s="115">
        <v>2485.8000000000002</v>
      </c>
      <c r="K20" s="115"/>
      <c r="L20" s="115"/>
      <c r="M20" s="115">
        <v>11945.91</v>
      </c>
      <c r="N20" s="115">
        <v>214.46</v>
      </c>
      <c r="O20" s="116">
        <v>133.38999999999999</v>
      </c>
    </row>
    <row r="21" spans="1:15" ht="38.25" customHeight="1" outlineLevel="1">
      <c r="A21" s="110" t="s">
        <v>516</v>
      </c>
      <c r="B21" s="111">
        <v>5.7869999999999999</v>
      </c>
      <c r="C21" s="107"/>
      <c r="D21" s="112">
        <v>1</v>
      </c>
      <c r="E21" s="113"/>
      <c r="F21" s="114" t="s">
        <v>501</v>
      </c>
      <c r="G21" s="107" t="s">
        <v>504</v>
      </c>
      <c r="H21" s="107">
        <v>400</v>
      </c>
      <c r="I21" s="115">
        <v>63377</v>
      </c>
      <c r="J21" s="115"/>
      <c r="K21" s="115"/>
      <c r="L21" s="115"/>
      <c r="M21" s="115">
        <v>61940.31</v>
      </c>
      <c r="N21" s="115">
        <v>52968.99</v>
      </c>
      <c r="O21" s="116">
        <v>169.34</v>
      </c>
    </row>
    <row r="22" spans="1:15" ht="25.5" customHeight="1" outlineLevel="1">
      <c r="A22" s="110" t="s">
        <v>517</v>
      </c>
      <c r="B22" s="111">
        <v>1.042</v>
      </c>
      <c r="C22" s="107"/>
      <c r="D22" s="112">
        <v>1</v>
      </c>
      <c r="E22" s="113"/>
      <c r="F22" s="114" t="s">
        <v>501</v>
      </c>
      <c r="G22" s="107" t="s">
        <v>504</v>
      </c>
      <c r="H22" s="107">
        <v>400</v>
      </c>
      <c r="I22" s="115">
        <v>11411.6</v>
      </c>
      <c r="J22" s="115"/>
      <c r="K22" s="115"/>
      <c r="L22" s="115"/>
      <c r="M22" s="115">
        <v>10862.02</v>
      </c>
      <c r="N22" s="115">
        <v>18472.95</v>
      </c>
      <c r="O22" s="116">
        <v>45.75</v>
      </c>
    </row>
    <row r="23" spans="1:15" ht="51" customHeight="1" outlineLevel="1">
      <c r="A23" s="110" t="s">
        <v>518</v>
      </c>
      <c r="B23" s="111">
        <v>0.68799999999999994</v>
      </c>
      <c r="C23" s="107"/>
      <c r="D23" s="112">
        <v>1</v>
      </c>
      <c r="E23" s="113"/>
      <c r="F23" s="114" t="s">
        <v>501</v>
      </c>
      <c r="G23" s="107" t="s">
        <v>504</v>
      </c>
      <c r="H23" s="107">
        <v>400</v>
      </c>
      <c r="I23" s="115">
        <v>7534.7</v>
      </c>
      <c r="J23" s="115"/>
      <c r="K23" s="115"/>
      <c r="L23" s="115"/>
      <c r="M23" s="115">
        <v>7120.46</v>
      </c>
      <c r="N23" s="115">
        <v>4911.07</v>
      </c>
      <c r="O23" s="116">
        <v>29.92</v>
      </c>
    </row>
    <row r="24" spans="1:15" ht="25.5" customHeight="1" outlineLevel="1">
      <c r="A24" s="110" t="s">
        <v>519</v>
      </c>
      <c r="B24" s="111">
        <v>0.97599999999999998</v>
      </c>
      <c r="C24" s="107"/>
      <c r="D24" s="112">
        <v>1</v>
      </c>
      <c r="E24" s="113"/>
      <c r="F24" s="114" t="s">
        <v>501</v>
      </c>
      <c r="G24" s="107" t="s">
        <v>504</v>
      </c>
      <c r="H24" s="107">
        <v>400</v>
      </c>
      <c r="I24" s="115">
        <v>10688.8</v>
      </c>
      <c r="J24" s="115"/>
      <c r="K24" s="115"/>
      <c r="L24" s="115"/>
      <c r="M24" s="115">
        <v>9767.07</v>
      </c>
      <c r="N24" s="115">
        <v>21755.7</v>
      </c>
      <c r="O24" s="116">
        <v>31.01</v>
      </c>
    </row>
    <row r="25" spans="1:15" ht="25.5" customHeight="1" outlineLevel="1">
      <c r="A25" s="110" t="s">
        <v>520</v>
      </c>
      <c r="B25" s="111">
        <v>2.5099999999999998</v>
      </c>
      <c r="C25" s="107"/>
      <c r="D25" s="112">
        <v>1</v>
      </c>
      <c r="E25" s="113"/>
      <c r="F25" s="114" t="s">
        <v>501</v>
      </c>
      <c r="G25" s="107" t="s">
        <v>504</v>
      </c>
      <c r="H25" s="107">
        <v>400</v>
      </c>
      <c r="I25" s="115">
        <v>14675</v>
      </c>
      <c r="J25" s="115"/>
      <c r="K25" s="115"/>
      <c r="L25" s="115"/>
      <c r="M25" s="115">
        <v>14391.24</v>
      </c>
      <c r="N25" s="115">
        <v>29909.72</v>
      </c>
      <c r="O25" s="116">
        <v>80.040000000000006</v>
      </c>
    </row>
    <row r="26" spans="1:15" ht="38.25" customHeight="1" outlineLevel="1">
      <c r="A26" s="110" t="s">
        <v>521</v>
      </c>
      <c r="B26" s="111">
        <v>0.89700000000000002</v>
      </c>
      <c r="C26" s="107"/>
      <c r="D26" s="112">
        <v>1</v>
      </c>
      <c r="E26" s="113"/>
      <c r="F26" s="114" t="s">
        <v>501</v>
      </c>
      <c r="G26" s="107" t="s">
        <v>504</v>
      </c>
      <c r="H26" s="107">
        <v>400</v>
      </c>
      <c r="I26" s="115">
        <v>9178</v>
      </c>
      <c r="J26" s="115"/>
      <c r="K26" s="115"/>
      <c r="L26" s="115"/>
      <c r="M26" s="115">
        <v>8984.84</v>
      </c>
      <c r="N26" s="115">
        <v>4228.29</v>
      </c>
      <c r="O26" s="116">
        <v>38.159999999999997</v>
      </c>
    </row>
    <row r="27" spans="1:15" ht="25.5" customHeight="1" outlineLevel="1">
      <c r="A27" s="110" t="s">
        <v>522</v>
      </c>
      <c r="B27" s="111">
        <v>4.04</v>
      </c>
      <c r="C27" s="107"/>
      <c r="D27" s="112">
        <v>1</v>
      </c>
      <c r="E27" s="113"/>
      <c r="F27" s="114" t="s">
        <v>501</v>
      </c>
      <c r="G27" s="107" t="s">
        <v>504</v>
      </c>
      <c r="H27" s="107">
        <v>400</v>
      </c>
      <c r="I27" s="115">
        <v>44244.5</v>
      </c>
      <c r="J27" s="115"/>
      <c r="K27" s="115"/>
      <c r="L27" s="115"/>
      <c r="M27" s="115">
        <v>43395.040000000001</v>
      </c>
      <c r="N27" s="115">
        <v>49760.35</v>
      </c>
      <c r="O27" s="116">
        <v>119.33</v>
      </c>
    </row>
    <row r="28" spans="1:15" ht="38.25" customHeight="1" outlineLevel="1" thickBot="1">
      <c r="A28" s="110" t="s">
        <v>523</v>
      </c>
      <c r="B28" s="111">
        <v>4.6829999999999998</v>
      </c>
      <c r="C28" s="107"/>
      <c r="D28" s="112">
        <v>1</v>
      </c>
      <c r="E28" s="113">
        <v>2397.62</v>
      </c>
      <c r="F28" s="114" t="s">
        <v>501</v>
      </c>
      <c r="G28" s="107" t="s">
        <v>511</v>
      </c>
      <c r="H28" s="107">
        <v>400</v>
      </c>
      <c r="I28" s="115"/>
      <c r="J28" s="115">
        <v>5345.3</v>
      </c>
      <c r="K28" s="115"/>
      <c r="L28" s="115"/>
      <c r="M28" s="115">
        <v>47673.57</v>
      </c>
      <c r="N28" s="115">
        <v>27780.55</v>
      </c>
      <c r="O28" s="116">
        <v>137.77000000000001</v>
      </c>
    </row>
    <row r="29" spans="1:15" ht="13.5" thickBot="1">
      <c r="A29" s="148" t="s">
        <v>524</v>
      </c>
      <c r="B29" s="149"/>
      <c r="C29" s="150"/>
      <c r="D29" s="150"/>
      <c r="E29" s="151"/>
      <c r="F29" s="152"/>
      <c r="G29" s="152"/>
      <c r="H29" s="152"/>
      <c r="I29" s="153">
        <f t="shared" ref="I29:O29" si="1">SUM(I30:I59)</f>
        <v>99526.1</v>
      </c>
      <c r="J29" s="153">
        <f t="shared" si="1"/>
        <v>721967.60000000009</v>
      </c>
      <c r="K29" s="153">
        <f t="shared" si="1"/>
        <v>940980.70000000007</v>
      </c>
      <c r="L29" s="153">
        <f t="shared" si="1"/>
        <v>1089877.7</v>
      </c>
      <c r="M29" s="153">
        <f t="shared" si="1"/>
        <v>3051292.24</v>
      </c>
      <c r="N29" s="153">
        <f t="shared" si="1"/>
        <v>422307.4499999999</v>
      </c>
      <c r="O29" s="154">
        <f t="shared" si="1"/>
        <v>-452253.13</v>
      </c>
    </row>
    <row r="30" spans="1:15" ht="25.5" outlineLevel="1">
      <c r="A30" s="137" t="s">
        <v>525</v>
      </c>
      <c r="B30" s="138">
        <v>6.5</v>
      </c>
      <c r="C30" s="140" t="s">
        <v>526</v>
      </c>
      <c r="D30" s="161">
        <v>0.76400000000000001</v>
      </c>
      <c r="E30" s="141">
        <v>43703.46</v>
      </c>
      <c r="F30" s="142" t="s">
        <v>501</v>
      </c>
      <c r="G30" s="140" t="s">
        <v>527</v>
      </c>
      <c r="H30" s="140">
        <v>400</v>
      </c>
      <c r="I30" s="143"/>
      <c r="J30" s="143">
        <v>184304.9</v>
      </c>
      <c r="K30" s="143">
        <v>829141.7</v>
      </c>
      <c r="L30" s="143">
        <v>193749.1</v>
      </c>
      <c r="M30" s="143">
        <v>829141.75</v>
      </c>
      <c r="N30" s="143">
        <v>26.55</v>
      </c>
      <c r="O30" s="144">
        <v>-32983.370000000003</v>
      </c>
    </row>
    <row r="31" spans="1:15" ht="15.75" customHeight="1" outlineLevel="1">
      <c r="A31" s="110" t="s">
        <v>529</v>
      </c>
      <c r="B31" s="111"/>
      <c r="C31" s="119" t="s">
        <v>530</v>
      </c>
      <c r="D31" s="112">
        <v>0</v>
      </c>
      <c r="E31" s="113"/>
      <c r="F31" s="114" t="s">
        <v>501</v>
      </c>
      <c r="G31" s="107" t="s">
        <v>527</v>
      </c>
      <c r="H31" s="107">
        <v>400</v>
      </c>
      <c r="I31" s="115"/>
      <c r="J31" s="115">
        <v>12000</v>
      </c>
      <c r="K31" s="115">
        <v>7801.3</v>
      </c>
      <c r="L31" s="115">
        <v>12000</v>
      </c>
      <c r="M31" s="115">
        <v>7801.28</v>
      </c>
      <c r="N31" s="115">
        <v>11984.59</v>
      </c>
      <c r="O31" s="116">
        <v>0</v>
      </c>
    </row>
    <row r="32" spans="1:15" ht="51" outlineLevel="1">
      <c r="A32" s="110" t="s">
        <v>531</v>
      </c>
      <c r="B32" s="111">
        <v>8.1699999999999995E-2</v>
      </c>
      <c r="C32" s="107" t="s">
        <v>532</v>
      </c>
      <c r="D32" s="112">
        <v>1</v>
      </c>
      <c r="E32" s="113"/>
      <c r="F32" s="114" t="s">
        <v>501</v>
      </c>
      <c r="G32" s="107" t="s">
        <v>527</v>
      </c>
      <c r="H32" s="107">
        <v>400</v>
      </c>
      <c r="I32" s="115"/>
      <c r="J32" s="115">
        <v>11085</v>
      </c>
      <c r="K32" s="115">
        <v>2860.4</v>
      </c>
      <c r="L32" s="115">
        <v>11085</v>
      </c>
      <c r="M32" s="115">
        <v>2860.34</v>
      </c>
      <c r="N32" s="115">
        <v>10409.66</v>
      </c>
      <c r="O32" s="116">
        <v>17.29</v>
      </c>
    </row>
    <row r="33" spans="1:15" ht="38.25" outlineLevel="1">
      <c r="A33" s="110" t="s">
        <v>534</v>
      </c>
      <c r="B33" s="111">
        <v>1.252</v>
      </c>
      <c r="C33" s="107" t="s">
        <v>535</v>
      </c>
      <c r="D33" s="118">
        <v>0.36399999999999999</v>
      </c>
      <c r="E33" s="113"/>
      <c r="F33" s="114" t="s">
        <v>501</v>
      </c>
      <c r="G33" s="107" t="s">
        <v>527</v>
      </c>
      <c r="H33" s="107">
        <v>400</v>
      </c>
      <c r="I33" s="115"/>
      <c r="J33" s="115">
        <v>4660.3</v>
      </c>
      <c r="K33" s="115"/>
      <c r="L33" s="115">
        <v>42403.9</v>
      </c>
      <c r="M33" s="115">
        <v>37743.54</v>
      </c>
      <c r="N33" s="115">
        <v>700.21</v>
      </c>
      <c r="O33" s="116"/>
    </row>
    <row r="34" spans="1:15" ht="25.5" customHeight="1" outlineLevel="1">
      <c r="A34" s="121" t="s">
        <v>536</v>
      </c>
      <c r="B34" s="111">
        <v>0.02</v>
      </c>
      <c r="C34" s="107" t="s">
        <v>537</v>
      </c>
      <c r="D34" s="112">
        <v>1</v>
      </c>
      <c r="E34" s="113"/>
      <c r="F34" s="114" t="s">
        <v>501</v>
      </c>
      <c r="G34" s="107" t="s">
        <v>527</v>
      </c>
      <c r="H34" s="107">
        <v>400</v>
      </c>
      <c r="I34" s="115"/>
      <c r="J34" s="115">
        <v>1211.8</v>
      </c>
      <c r="K34" s="115"/>
      <c r="L34" s="115">
        <v>6690.3</v>
      </c>
      <c r="M34" s="115">
        <v>5478.51</v>
      </c>
      <c r="N34" s="115">
        <v>1076.08</v>
      </c>
      <c r="O34" s="116">
        <v>15.94</v>
      </c>
    </row>
    <row r="35" spans="1:15" ht="28.5" customHeight="1" outlineLevel="1">
      <c r="A35" s="110" t="s">
        <v>538</v>
      </c>
      <c r="B35" s="111"/>
      <c r="C35" s="107">
        <v>3.0840000000000001</v>
      </c>
      <c r="D35" s="112">
        <v>1</v>
      </c>
      <c r="E35" s="113"/>
      <c r="F35" s="114" t="s">
        <v>501</v>
      </c>
      <c r="G35" s="107" t="s">
        <v>527</v>
      </c>
      <c r="H35" s="107">
        <v>400</v>
      </c>
      <c r="I35" s="115"/>
      <c r="J35" s="115">
        <v>35.1</v>
      </c>
      <c r="K35" s="115"/>
      <c r="L35" s="115">
        <v>35.1</v>
      </c>
      <c r="M35" s="115"/>
      <c r="N35" s="115">
        <v>35.11</v>
      </c>
      <c r="O35" s="116"/>
    </row>
    <row r="36" spans="1:15" ht="15.75" customHeight="1" outlineLevel="1">
      <c r="A36" s="121" t="s">
        <v>539</v>
      </c>
      <c r="B36" s="111">
        <v>4.5202600000000004</v>
      </c>
      <c r="C36" s="107" t="s">
        <v>540</v>
      </c>
      <c r="D36" s="112">
        <v>1</v>
      </c>
      <c r="E36" s="113"/>
      <c r="F36" s="114" t="s">
        <v>501</v>
      </c>
      <c r="G36" s="107" t="s">
        <v>527</v>
      </c>
      <c r="H36" s="107">
        <v>400</v>
      </c>
      <c r="I36" s="115"/>
      <c r="J36" s="115">
        <v>10027</v>
      </c>
      <c r="K36" s="115"/>
      <c r="L36" s="115">
        <v>35306.800000000003</v>
      </c>
      <c r="M36" s="115">
        <v>43813.22</v>
      </c>
      <c r="N36" s="115">
        <v>7.74</v>
      </c>
      <c r="O36" s="116">
        <v>1385.72</v>
      </c>
    </row>
    <row r="37" spans="1:15" outlineLevel="1">
      <c r="A37" s="110" t="s">
        <v>541</v>
      </c>
      <c r="B37" s="108"/>
      <c r="C37" s="109"/>
      <c r="D37" s="107"/>
      <c r="E37" s="113">
        <v>17235.98</v>
      </c>
      <c r="F37" s="114" t="s">
        <v>501</v>
      </c>
      <c r="G37" s="107" t="s">
        <v>527</v>
      </c>
      <c r="H37" s="107">
        <v>400</v>
      </c>
      <c r="I37" s="115"/>
      <c r="J37" s="115">
        <v>64197.4</v>
      </c>
      <c r="K37" s="115"/>
      <c r="L37" s="115">
        <v>69542.7</v>
      </c>
      <c r="M37" s="115">
        <v>3543.13</v>
      </c>
      <c r="N37" s="115">
        <v>24747.99</v>
      </c>
      <c r="O37" s="116">
        <v>2569.69</v>
      </c>
    </row>
    <row r="38" spans="1:15" ht="38.25" outlineLevel="1">
      <c r="A38" s="110" t="s">
        <v>542</v>
      </c>
      <c r="B38" s="111">
        <v>10.706</v>
      </c>
      <c r="C38" s="107" t="s">
        <v>543</v>
      </c>
      <c r="D38" s="112">
        <v>1</v>
      </c>
      <c r="E38" s="113">
        <v>1223.8900000000001</v>
      </c>
      <c r="F38" s="114" t="s">
        <v>501</v>
      </c>
      <c r="G38" s="107" t="s">
        <v>527</v>
      </c>
      <c r="H38" s="107">
        <v>400</v>
      </c>
      <c r="I38" s="115"/>
      <c r="J38" s="115">
        <v>10541.4</v>
      </c>
      <c r="K38" s="115"/>
      <c r="L38" s="115">
        <v>18389.3</v>
      </c>
      <c r="M38" s="115">
        <v>43927.66</v>
      </c>
      <c r="N38" s="115"/>
      <c r="O38" s="116">
        <v>148.83000000000001</v>
      </c>
    </row>
    <row r="39" spans="1:15" ht="38.25" outlineLevel="1">
      <c r="A39" s="110" t="s">
        <v>544</v>
      </c>
      <c r="B39" s="111">
        <v>10.912000000000001</v>
      </c>
      <c r="C39" s="107" t="s">
        <v>545</v>
      </c>
      <c r="D39" s="112">
        <v>1</v>
      </c>
      <c r="E39" s="113">
        <v>479.52</v>
      </c>
      <c r="F39" s="114" t="s">
        <v>501</v>
      </c>
      <c r="G39" s="107" t="s">
        <v>527</v>
      </c>
      <c r="H39" s="107">
        <v>400</v>
      </c>
      <c r="I39" s="115"/>
      <c r="J39" s="115">
        <v>8064</v>
      </c>
      <c r="K39" s="115"/>
      <c r="L39" s="115">
        <v>15571.5</v>
      </c>
      <c r="M39" s="115">
        <v>10788.84</v>
      </c>
      <c r="N39" s="115">
        <v>2566.04</v>
      </c>
      <c r="O39" s="116">
        <v>265.25</v>
      </c>
    </row>
    <row r="40" spans="1:15" ht="38.25" outlineLevel="1">
      <c r="A40" s="110" t="s">
        <v>546</v>
      </c>
      <c r="B40" s="111">
        <v>3.41</v>
      </c>
      <c r="C40" s="107" t="s">
        <v>526</v>
      </c>
      <c r="D40" s="112">
        <v>0.37</v>
      </c>
      <c r="E40" s="113"/>
      <c r="F40" s="114" t="s">
        <v>501</v>
      </c>
      <c r="G40" s="107" t="s">
        <v>547</v>
      </c>
      <c r="H40" s="107">
        <v>400</v>
      </c>
      <c r="I40" s="115"/>
      <c r="J40" s="115">
        <v>310000</v>
      </c>
      <c r="K40" s="115"/>
      <c r="L40" s="115">
        <v>350000</v>
      </c>
      <c r="M40" s="115">
        <v>400000</v>
      </c>
      <c r="N40" s="115">
        <v>264961.74</v>
      </c>
      <c r="O40" s="116"/>
    </row>
    <row r="41" spans="1:15" ht="25.5" outlineLevel="1">
      <c r="A41" s="110" t="s">
        <v>548</v>
      </c>
      <c r="B41" s="111">
        <v>10.37</v>
      </c>
      <c r="C41" s="107" t="s">
        <v>535</v>
      </c>
      <c r="D41" s="112">
        <v>0.66</v>
      </c>
      <c r="E41" s="113">
        <v>-159417.57999999999</v>
      </c>
      <c r="F41" s="114" t="s">
        <v>501</v>
      </c>
      <c r="G41" s="107" t="s">
        <v>547</v>
      </c>
      <c r="H41" s="107">
        <v>400</v>
      </c>
      <c r="I41" s="115"/>
      <c r="J41" s="115">
        <v>37405</v>
      </c>
      <c r="K41" s="115"/>
      <c r="L41" s="115"/>
      <c r="M41" s="115">
        <v>1232560.58</v>
      </c>
      <c r="N41" s="115">
        <v>61078.13</v>
      </c>
      <c r="O41" s="116">
        <v>-428059.77</v>
      </c>
    </row>
    <row r="42" spans="1:15" ht="38.25" customHeight="1" outlineLevel="1">
      <c r="A42" s="110" t="s">
        <v>549</v>
      </c>
      <c r="B42" s="111">
        <v>6.8630000000000004</v>
      </c>
      <c r="C42" s="107" t="s">
        <v>550</v>
      </c>
      <c r="D42" s="112">
        <v>1</v>
      </c>
      <c r="E42" s="113"/>
      <c r="F42" s="114" t="s">
        <v>501</v>
      </c>
      <c r="G42" s="107" t="s">
        <v>527</v>
      </c>
      <c r="H42" s="107">
        <v>400</v>
      </c>
      <c r="I42" s="115"/>
      <c r="J42" s="115">
        <v>6321.3</v>
      </c>
      <c r="K42" s="115"/>
      <c r="L42" s="115">
        <v>43740.9</v>
      </c>
      <c r="M42" s="115">
        <v>37419.56</v>
      </c>
      <c r="N42" s="115">
        <v>111.19</v>
      </c>
      <c r="O42" s="116">
        <v>4034.76</v>
      </c>
    </row>
    <row r="43" spans="1:15" ht="38.25" outlineLevel="1">
      <c r="A43" s="110" t="s">
        <v>551</v>
      </c>
      <c r="B43" s="111"/>
      <c r="C43" s="107" t="s">
        <v>552</v>
      </c>
      <c r="D43" s="112">
        <v>1</v>
      </c>
      <c r="E43" s="113"/>
      <c r="F43" s="114" t="s">
        <v>501</v>
      </c>
      <c r="G43" s="107" t="s">
        <v>528</v>
      </c>
      <c r="H43" s="107">
        <v>400</v>
      </c>
      <c r="I43" s="115"/>
      <c r="J43" s="115">
        <v>17.399999999999999</v>
      </c>
      <c r="K43" s="115"/>
      <c r="L43" s="115">
        <v>17.399999999999999</v>
      </c>
      <c r="M43" s="115"/>
      <c r="N43" s="115">
        <v>17.43</v>
      </c>
      <c r="O43" s="116"/>
    </row>
    <row r="44" spans="1:15" ht="38.25" outlineLevel="1">
      <c r="A44" s="110" t="s">
        <v>553</v>
      </c>
      <c r="B44" s="111"/>
      <c r="C44" s="107" t="s">
        <v>554</v>
      </c>
      <c r="D44" s="112">
        <v>1</v>
      </c>
      <c r="E44" s="113">
        <v>17.809999999999999</v>
      </c>
      <c r="F44" s="114" t="s">
        <v>501</v>
      </c>
      <c r="G44" s="107" t="s">
        <v>528</v>
      </c>
      <c r="H44" s="107">
        <v>400</v>
      </c>
      <c r="I44" s="115"/>
      <c r="J44" s="115">
        <v>17.8</v>
      </c>
      <c r="K44" s="115"/>
      <c r="L44" s="115">
        <v>17.8</v>
      </c>
      <c r="M44" s="115"/>
      <c r="N44" s="115">
        <v>17.809999999999999</v>
      </c>
      <c r="O44" s="116"/>
    </row>
    <row r="45" spans="1:15" ht="63.75" outlineLevel="1">
      <c r="A45" s="110" t="s">
        <v>555</v>
      </c>
      <c r="B45" s="111"/>
      <c r="C45" s="107" t="s">
        <v>556</v>
      </c>
      <c r="D45" s="107" t="s">
        <v>557</v>
      </c>
      <c r="E45" s="113"/>
      <c r="F45" s="114" t="s">
        <v>501</v>
      </c>
      <c r="G45" s="107" t="s">
        <v>527</v>
      </c>
      <c r="H45" s="107">
        <v>400</v>
      </c>
      <c r="I45" s="115"/>
      <c r="J45" s="115">
        <v>15815.1</v>
      </c>
      <c r="K45" s="115"/>
      <c r="L45" s="115"/>
      <c r="M45" s="115"/>
      <c r="N45" s="115">
        <v>15815.16</v>
      </c>
      <c r="O45" s="116"/>
    </row>
    <row r="46" spans="1:15" ht="51" outlineLevel="1">
      <c r="A46" s="110" t="s">
        <v>558</v>
      </c>
      <c r="B46" s="111"/>
      <c r="C46" s="107" t="s">
        <v>559</v>
      </c>
      <c r="D46" s="112">
        <v>1</v>
      </c>
      <c r="E46" s="113"/>
      <c r="F46" s="114" t="s">
        <v>501</v>
      </c>
      <c r="G46" s="107" t="s">
        <v>527</v>
      </c>
      <c r="H46" s="107">
        <v>400</v>
      </c>
      <c r="I46" s="115"/>
      <c r="J46" s="115">
        <v>36.700000000000003</v>
      </c>
      <c r="K46" s="115"/>
      <c r="L46" s="115">
        <v>36.700000000000003</v>
      </c>
      <c r="M46" s="115"/>
      <c r="N46" s="115">
        <v>36.700000000000003</v>
      </c>
      <c r="O46" s="116"/>
    </row>
    <row r="47" spans="1:15" ht="38.25" outlineLevel="1">
      <c r="A47" s="110" t="s">
        <v>560</v>
      </c>
      <c r="B47" s="111"/>
      <c r="C47" s="107" t="s">
        <v>554</v>
      </c>
      <c r="D47" s="112">
        <v>1</v>
      </c>
      <c r="E47" s="113">
        <v>29.3</v>
      </c>
      <c r="F47" s="114" t="s">
        <v>501</v>
      </c>
      <c r="G47" s="107" t="s">
        <v>527</v>
      </c>
      <c r="H47" s="107">
        <v>400</v>
      </c>
      <c r="I47" s="115"/>
      <c r="J47" s="115">
        <v>29.3</v>
      </c>
      <c r="K47" s="115"/>
      <c r="L47" s="115">
        <v>29.3</v>
      </c>
      <c r="M47" s="115"/>
      <c r="N47" s="115">
        <v>29.3</v>
      </c>
      <c r="O47" s="116"/>
    </row>
    <row r="48" spans="1:15" ht="25.5" outlineLevel="1">
      <c r="A48" s="110" t="s">
        <v>561</v>
      </c>
      <c r="B48" s="216">
        <v>6.8156999999999996</v>
      </c>
      <c r="C48" s="217" t="s">
        <v>562</v>
      </c>
      <c r="D48" s="218">
        <v>1</v>
      </c>
      <c r="E48" s="213"/>
      <c r="F48" s="114" t="s">
        <v>501</v>
      </c>
      <c r="G48" s="107" t="s">
        <v>527</v>
      </c>
      <c r="H48" s="107">
        <v>400</v>
      </c>
      <c r="I48" s="115"/>
      <c r="J48" s="115">
        <v>15400.2</v>
      </c>
      <c r="K48" s="115"/>
      <c r="L48" s="115">
        <v>101676.8</v>
      </c>
      <c r="M48" s="214">
        <v>86177.3</v>
      </c>
      <c r="N48" s="214">
        <v>9790.84</v>
      </c>
      <c r="O48" s="215">
        <v>130.52000000000001</v>
      </c>
    </row>
    <row r="49" spans="1:15" ht="25.5" outlineLevel="1">
      <c r="A49" s="110" t="s">
        <v>561</v>
      </c>
      <c r="B49" s="216"/>
      <c r="C49" s="217"/>
      <c r="D49" s="217"/>
      <c r="E49" s="213"/>
      <c r="F49" s="114" t="s">
        <v>501</v>
      </c>
      <c r="G49" s="107" t="s">
        <v>533</v>
      </c>
      <c r="H49" s="107">
        <v>400</v>
      </c>
      <c r="I49" s="115">
        <v>84526.1</v>
      </c>
      <c r="J49" s="115"/>
      <c r="K49" s="115">
        <v>86177.3</v>
      </c>
      <c r="L49" s="115"/>
      <c r="M49" s="214"/>
      <c r="N49" s="214"/>
      <c r="O49" s="215"/>
    </row>
    <row r="50" spans="1:15" ht="25.5" customHeight="1" outlineLevel="1">
      <c r="A50" s="110" t="s">
        <v>563</v>
      </c>
      <c r="B50" s="111">
        <v>8.2564200000000003</v>
      </c>
      <c r="C50" s="107" t="s">
        <v>564</v>
      </c>
      <c r="D50" s="112">
        <v>1</v>
      </c>
      <c r="E50" s="113"/>
      <c r="F50" s="114" t="s">
        <v>501</v>
      </c>
      <c r="G50" s="107" t="s">
        <v>527</v>
      </c>
      <c r="H50" s="107">
        <v>400</v>
      </c>
      <c r="I50" s="115"/>
      <c r="J50" s="115">
        <v>23162.799999999999</v>
      </c>
      <c r="K50" s="115"/>
      <c r="L50" s="115">
        <v>178270.6</v>
      </c>
      <c r="M50" s="115">
        <v>231338.93</v>
      </c>
      <c r="N50" s="115">
        <v>369.17</v>
      </c>
      <c r="O50" s="116">
        <v>200.49</v>
      </c>
    </row>
    <row r="51" spans="1:15" ht="38.25" outlineLevel="1">
      <c r="A51" s="110" t="s">
        <v>565</v>
      </c>
      <c r="B51" s="111"/>
      <c r="C51" s="107" t="s">
        <v>554</v>
      </c>
      <c r="D51" s="112">
        <v>1</v>
      </c>
      <c r="E51" s="113">
        <v>33.92</v>
      </c>
      <c r="F51" s="114" t="s">
        <v>501</v>
      </c>
      <c r="G51" s="107" t="s">
        <v>527</v>
      </c>
      <c r="H51" s="107">
        <v>400</v>
      </c>
      <c r="I51" s="115"/>
      <c r="J51" s="115">
        <v>33.9</v>
      </c>
      <c r="K51" s="115"/>
      <c r="L51" s="115">
        <v>33.9</v>
      </c>
      <c r="M51" s="115"/>
      <c r="N51" s="115">
        <v>33.92</v>
      </c>
      <c r="O51" s="116"/>
    </row>
    <row r="52" spans="1:15" ht="38.25" outlineLevel="1">
      <c r="A52" s="110" t="s">
        <v>566</v>
      </c>
      <c r="B52" s="111"/>
      <c r="C52" s="107" t="s">
        <v>567</v>
      </c>
      <c r="D52" s="112">
        <v>1</v>
      </c>
      <c r="E52" s="113">
        <v>131.66999999999999</v>
      </c>
      <c r="F52" s="114" t="s">
        <v>501</v>
      </c>
      <c r="G52" s="107" t="s">
        <v>527</v>
      </c>
      <c r="H52" s="107">
        <v>400</v>
      </c>
      <c r="I52" s="115"/>
      <c r="J52" s="115">
        <v>160.69999999999999</v>
      </c>
      <c r="K52" s="115"/>
      <c r="L52" s="115">
        <v>160.69999999999999</v>
      </c>
      <c r="M52" s="115"/>
      <c r="N52" s="115">
        <v>160.69999999999999</v>
      </c>
      <c r="O52" s="116"/>
    </row>
    <row r="53" spans="1:15" ht="38.25" outlineLevel="1">
      <c r="A53" s="110" t="s">
        <v>568</v>
      </c>
      <c r="B53" s="111"/>
      <c r="C53" s="107" t="s">
        <v>554</v>
      </c>
      <c r="D53" s="112">
        <v>1</v>
      </c>
      <c r="E53" s="113">
        <v>29.99</v>
      </c>
      <c r="F53" s="114" t="s">
        <v>501</v>
      </c>
      <c r="G53" s="107" t="s">
        <v>527</v>
      </c>
      <c r="H53" s="107">
        <v>400</v>
      </c>
      <c r="I53" s="115"/>
      <c r="J53" s="115">
        <v>30</v>
      </c>
      <c r="K53" s="115"/>
      <c r="L53" s="115">
        <v>30</v>
      </c>
      <c r="M53" s="115"/>
      <c r="N53" s="115">
        <v>29.99</v>
      </c>
      <c r="O53" s="116"/>
    </row>
    <row r="54" spans="1:15" ht="38.25" outlineLevel="1">
      <c r="A54" s="110" t="s">
        <v>569</v>
      </c>
      <c r="B54" s="111"/>
      <c r="C54" s="107" t="s">
        <v>554</v>
      </c>
      <c r="D54" s="112">
        <v>1</v>
      </c>
      <c r="E54" s="113">
        <v>29.87</v>
      </c>
      <c r="F54" s="114" t="s">
        <v>501</v>
      </c>
      <c r="G54" s="107" t="s">
        <v>527</v>
      </c>
      <c r="H54" s="107">
        <v>400</v>
      </c>
      <c r="I54" s="115"/>
      <c r="J54" s="115">
        <v>29.9</v>
      </c>
      <c r="K54" s="115"/>
      <c r="L54" s="115">
        <v>29.9</v>
      </c>
      <c r="M54" s="115"/>
      <c r="N54" s="115">
        <v>29.87</v>
      </c>
      <c r="O54" s="116"/>
    </row>
    <row r="55" spans="1:15" ht="38.25" outlineLevel="1">
      <c r="A55" s="110" t="s">
        <v>570</v>
      </c>
      <c r="B55" s="111"/>
      <c r="C55" s="107" t="s">
        <v>571</v>
      </c>
      <c r="D55" s="112">
        <v>1</v>
      </c>
      <c r="E55" s="113"/>
      <c r="F55" s="114" t="s">
        <v>501</v>
      </c>
      <c r="G55" s="107" t="s">
        <v>527</v>
      </c>
      <c r="H55" s="107">
        <v>400</v>
      </c>
      <c r="I55" s="115"/>
      <c r="J55" s="115">
        <v>29.7</v>
      </c>
      <c r="K55" s="115"/>
      <c r="L55" s="115">
        <v>29.7</v>
      </c>
      <c r="M55" s="115"/>
      <c r="N55" s="115">
        <v>29.72</v>
      </c>
      <c r="O55" s="116"/>
    </row>
    <row r="56" spans="1:15" ht="25.5" outlineLevel="1">
      <c r="A56" s="110" t="s">
        <v>572</v>
      </c>
      <c r="B56" s="111">
        <v>4.7919999999999998</v>
      </c>
      <c r="C56" s="107" t="s">
        <v>526</v>
      </c>
      <c r="D56" s="118">
        <v>0.56699999999999995</v>
      </c>
      <c r="E56" s="113">
        <v>880.33</v>
      </c>
      <c r="F56" s="114" t="s">
        <v>501</v>
      </c>
      <c r="G56" s="107" t="s">
        <v>527</v>
      </c>
      <c r="H56" s="107">
        <v>400</v>
      </c>
      <c r="I56" s="115"/>
      <c r="J56" s="115">
        <v>4341.3</v>
      </c>
      <c r="K56" s="115"/>
      <c r="L56" s="115">
        <v>10880.3</v>
      </c>
      <c r="M56" s="115">
        <v>78697.600000000006</v>
      </c>
      <c r="N56" s="115">
        <v>880.33</v>
      </c>
      <c r="O56" s="116"/>
    </row>
    <row r="57" spans="1:15" ht="25.5" outlineLevel="1">
      <c r="A57" s="110" t="s">
        <v>573</v>
      </c>
      <c r="B57" s="111"/>
      <c r="C57" s="107" t="s">
        <v>526</v>
      </c>
      <c r="D57" s="112">
        <v>1</v>
      </c>
      <c r="E57" s="113"/>
      <c r="F57" s="114" t="s">
        <v>501</v>
      </c>
      <c r="G57" s="107" t="s">
        <v>527</v>
      </c>
      <c r="H57" s="107">
        <v>400</v>
      </c>
      <c r="I57" s="115"/>
      <c r="J57" s="115">
        <v>2859.6</v>
      </c>
      <c r="K57" s="115"/>
      <c r="L57" s="115"/>
      <c r="M57" s="115"/>
      <c r="N57" s="115">
        <v>2546.9899999999998</v>
      </c>
      <c r="O57" s="116"/>
    </row>
    <row r="58" spans="1:15" ht="57.75" customHeight="1" outlineLevel="1">
      <c r="A58" s="110" t="s">
        <v>574</v>
      </c>
      <c r="B58" s="111"/>
      <c r="C58" s="107" t="s">
        <v>575</v>
      </c>
      <c r="D58" s="112">
        <v>1</v>
      </c>
      <c r="E58" s="113"/>
      <c r="F58" s="114" t="s">
        <v>501</v>
      </c>
      <c r="G58" s="107" t="s">
        <v>527</v>
      </c>
      <c r="H58" s="107">
        <v>400</v>
      </c>
      <c r="I58" s="115"/>
      <c r="J58" s="115">
        <v>150</v>
      </c>
      <c r="K58" s="115"/>
      <c r="L58" s="115">
        <v>150</v>
      </c>
      <c r="M58" s="115"/>
      <c r="N58" s="115">
        <v>145</v>
      </c>
      <c r="O58" s="116"/>
    </row>
    <row r="59" spans="1:15" ht="33.75" customHeight="1" outlineLevel="1" thickBot="1">
      <c r="A59" s="121" t="s">
        <v>576</v>
      </c>
      <c r="B59" s="122"/>
      <c r="C59" s="124" t="s">
        <v>535</v>
      </c>
      <c r="D59" s="136">
        <v>8.3000000000000004E-2</v>
      </c>
      <c r="E59" s="125"/>
      <c r="F59" s="126" t="s">
        <v>501</v>
      </c>
      <c r="G59" s="124" t="s">
        <v>533</v>
      </c>
      <c r="H59" s="124">
        <v>400</v>
      </c>
      <c r="I59" s="127">
        <v>15000</v>
      </c>
      <c r="J59" s="127"/>
      <c r="K59" s="127">
        <v>15000</v>
      </c>
      <c r="L59" s="127"/>
      <c r="M59" s="127"/>
      <c r="N59" s="127">
        <v>14669.49</v>
      </c>
      <c r="O59" s="128">
        <v>21.52</v>
      </c>
    </row>
    <row r="60" spans="1:15" ht="13.5" thickBot="1">
      <c r="A60" s="129" t="s">
        <v>577</v>
      </c>
      <c r="B60" s="130"/>
      <c r="C60" s="131"/>
      <c r="D60" s="131"/>
      <c r="E60" s="132"/>
      <c r="F60" s="133"/>
      <c r="G60" s="133"/>
      <c r="H60" s="133"/>
      <c r="I60" s="134">
        <f>SUM(I61:I67)</f>
        <v>0</v>
      </c>
      <c r="J60" s="134">
        <f>SUM(J61:J67)</f>
        <v>71921.8</v>
      </c>
      <c r="K60" s="134">
        <f>SUM(K61:K67)</f>
        <v>0</v>
      </c>
      <c r="L60" s="134">
        <f>SUM(L61:L67)</f>
        <v>248708.69999999998</v>
      </c>
      <c r="M60" s="134"/>
      <c r="N60" s="134"/>
      <c r="O60" s="135"/>
    </row>
    <row r="61" spans="1:15" ht="38.25" outlineLevel="1">
      <c r="A61" s="137" t="s">
        <v>578</v>
      </c>
      <c r="B61" s="138"/>
      <c r="C61" s="139"/>
      <c r="D61" s="140" t="s">
        <v>635</v>
      </c>
      <c r="E61" s="141"/>
      <c r="F61" s="142">
        <v>409</v>
      </c>
      <c r="G61" s="140" t="s">
        <v>579</v>
      </c>
      <c r="H61" s="140">
        <v>500</v>
      </c>
      <c r="I61" s="143"/>
      <c r="J61" s="143">
        <v>19780.099999999999</v>
      </c>
      <c r="K61" s="143"/>
      <c r="L61" s="143">
        <v>20000</v>
      </c>
      <c r="M61" s="143"/>
      <c r="N61" s="143"/>
      <c r="O61" s="144"/>
    </row>
    <row r="62" spans="1:15" ht="38.25" outlineLevel="1">
      <c r="A62" s="110" t="s">
        <v>580</v>
      </c>
      <c r="B62" s="111"/>
      <c r="C62" s="120"/>
      <c r="D62" s="107" t="s">
        <v>636</v>
      </c>
      <c r="E62" s="113"/>
      <c r="F62" s="114">
        <v>409</v>
      </c>
      <c r="G62" s="107" t="s">
        <v>579</v>
      </c>
      <c r="H62" s="107">
        <v>500</v>
      </c>
      <c r="I62" s="115"/>
      <c r="J62" s="115">
        <v>3205.3</v>
      </c>
      <c r="K62" s="115"/>
      <c r="L62" s="115">
        <v>80000</v>
      </c>
      <c r="M62" s="115"/>
      <c r="N62" s="115"/>
      <c r="O62" s="116"/>
    </row>
    <row r="63" spans="1:15" ht="38.25" outlineLevel="1">
      <c r="A63" s="110" t="s">
        <v>581</v>
      </c>
      <c r="B63" s="111"/>
      <c r="C63" s="120"/>
      <c r="D63" s="107" t="s">
        <v>635</v>
      </c>
      <c r="E63" s="113"/>
      <c r="F63" s="114">
        <v>409</v>
      </c>
      <c r="G63" s="107" t="s">
        <v>579</v>
      </c>
      <c r="H63" s="107">
        <v>500</v>
      </c>
      <c r="I63" s="115"/>
      <c r="J63" s="115">
        <v>34849.599999999999</v>
      </c>
      <c r="K63" s="115"/>
      <c r="L63" s="115">
        <v>35023.5</v>
      </c>
      <c r="M63" s="115"/>
      <c r="N63" s="115"/>
      <c r="O63" s="116"/>
    </row>
    <row r="64" spans="1:15" ht="25.5" outlineLevel="1">
      <c r="A64" s="110" t="s">
        <v>637</v>
      </c>
      <c r="B64" s="111"/>
      <c r="C64" s="120"/>
      <c r="D64" s="107"/>
      <c r="E64" s="113"/>
      <c r="F64" s="114"/>
      <c r="G64" s="107"/>
      <c r="H64" s="107"/>
      <c r="I64" s="115"/>
      <c r="J64" s="115"/>
      <c r="K64" s="115"/>
      <c r="L64" s="115">
        <v>50000</v>
      </c>
      <c r="M64" s="115"/>
      <c r="N64" s="115"/>
      <c r="O64" s="116"/>
    </row>
    <row r="65" spans="1:15" outlineLevel="1">
      <c r="A65" s="110" t="s">
        <v>638</v>
      </c>
      <c r="B65" s="111"/>
      <c r="C65" s="120"/>
      <c r="D65" s="107"/>
      <c r="E65" s="113"/>
      <c r="F65" s="114"/>
      <c r="G65" s="107"/>
      <c r="H65" s="107"/>
      <c r="I65" s="115"/>
      <c r="J65" s="115"/>
      <c r="K65" s="115"/>
      <c r="L65" s="115">
        <v>49598.400000000001</v>
      </c>
      <c r="M65" s="115"/>
      <c r="N65" s="115"/>
      <c r="O65" s="116"/>
    </row>
    <row r="66" spans="1:15" ht="38.25" outlineLevel="1">
      <c r="A66" s="110" t="s">
        <v>582</v>
      </c>
      <c r="B66" s="111"/>
      <c r="C66" s="120"/>
      <c r="D66" s="107" t="s">
        <v>583</v>
      </c>
      <c r="E66" s="113"/>
      <c r="F66" s="114">
        <v>409</v>
      </c>
      <c r="G66" s="107" t="s">
        <v>579</v>
      </c>
      <c r="H66" s="107">
        <v>500</v>
      </c>
      <c r="I66" s="115"/>
      <c r="J66" s="115">
        <v>5694.4</v>
      </c>
      <c r="K66" s="115"/>
      <c r="L66" s="115">
        <v>5694.4</v>
      </c>
      <c r="M66" s="115"/>
      <c r="N66" s="115"/>
      <c r="O66" s="116"/>
    </row>
    <row r="67" spans="1:15" ht="39" outlineLevel="1" thickBot="1">
      <c r="A67" s="121" t="s">
        <v>584</v>
      </c>
      <c r="B67" s="122"/>
      <c r="C67" s="123"/>
      <c r="D67" s="124" t="s">
        <v>585</v>
      </c>
      <c r="E67" s="125"/>
      <c r="F67" s="126">
        <v>409</v>
      </c>
      <c r="G67" s="124" t="s">
        <v>579</v>
      </c>
      <c r="H67" s="124">
        <v>500</v>
      </c>
      <c r="I67" s="127"/>
      <c r="J67" s="127">
        <v>8392.4</v>
      </c>
      <c r="K67" s="127"/>
      <c r="L67" s="127">
        <v>8392.4</v>
      </c>
      <c r="M67" s="127"/>
      <c r="N67" s="127"/>
      <c r="O67" s="128"/>
    </row>
    <row r="68" spans="1:15" ht="13.5" thickBot="1">
      <c r="A68" s="129" t="s">
        <v>586</v>
      </c>
      <c r="B68" s="130"/>
      <c r="C68" s="131"/>
      <c r="D68" s="131"/>
      <c r="E68" s="132"/>
      <c r="F68" s="133"/>
      <c r="G68" s="133"/>
      <c r="H68" s="133"/>
      <c r="I68" s="134">
        <v>400000</v>
      </c>
      <c r="J68" s="134">
        <v>0</v>
      </c>
      <c r="K68" s="134">
        <v>400000</v>
      </c>
      <c r="L68" s="134">
        <v>0</v>
      </c>
      <c r="M68" s="134">
        <v>390568.2</v>
      </c>
      <c r="N68" s="134">
        <v>0</v>
      </c>
      <c r="O68" s="135"/>
    </row>
  </sheetData>
  <mergeCells count="18">
    <mergeCell ref="I5:J5"/>
    <mergeCell ref="K5:L5"/>
    <mergeCell ref="A5:A6"/>
    <mergeCell ref="A3:O3"/>
    <mergeCell ref="N1:O1"/>
    <mergeCell ref="M5:N5"/>
    <mergeCell ref="O5:O6"/>
    <mergeCell ref="B5:B6"/>
    <mergeCell ref="C5:C6"/>
    <mergeCell ref="D5:D6"/>
    <mergeCell ref="E5:E6"/>
    <mergeCell ref="E48:E49"/>
    <mergeCell ref="M48:M49"/>
    <mergeCell ref="N48:N49"/>
    <mergeCell ref="O48:O49"/>
    <mergeCell ref="B48:B49"/>
    <mergeCell ref="C48:C49"/>
    <mergeCell ref="D48:D49"/>
  </mergeCells>
  <pageMargins left="0.62" right="0.17" top="0.44" bottom="0.43307086614173229" header="0.31496062992125984" footer="0.31496062992125984"/>
  <pageSetup paperSize="9" scale="72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9"/>
  <sheetViews>
    <sheetView showGridLines="0" tabSelected="1" workbookViewId="0">
      <selection activeCell="B5" sqref="B5:F5"/>
    </sheetView>
  </sheetViews>
  <sheetFormatPr defaultRowHeight="15"/>
  <cols>
    <col min="1" max="1" width="29.42578125" style="163" customWidth="1"/>
    <col min="2" max="2" width="11.85546875" style="163" customWidth="1"/>
    <col min="3" max="3" width="11.85546875" style="163" bestFit="1" customWidth="1"/>
    <col min="4" max="4" width="15.5703125" style="163" bestFit="1" customWidth="1"/>
    <col min="5" max="5" width="10.5703125" style="163" bestFit="1" customWidth="1"/>
    <col min="6" max="6" width="10.140625" style="163" bestFit="1" customWidth="1"/>
    <col min="7" max="16384" width="9.140625" style="163"/>
  </cols>
  <sheetData>
    <row r="1" spans="1:6">
      <c r="E1" s="238" t="s">
        <v>641</v>
      </c>
      <c r="F1" s="238"/>
    </row>
    <row r="3" spans="1:6" s="164" customFormat="1" ht="32.25" customHeight="1">
      <c r="A3" s="233" t="s">
        <v>587</v>
      </c>
      <c r="B3" s="233"/>
      <c r="C3" s="233"/>
      <c r="D3" s="233"/>
      <c r="E3" s="233"/>
      <c r="F3" s="233"/>
    </row>
    <row r="4" spans="1:6" s="164" customFormat="1" ht="16.5" thickBot="1">
      <c r="A4" s="165"/>
      <c r="B4" s="165"/>
      <c r="C4" s="165"/>
      <c r="D4" s="234" t="s">
        <v>588</v>
      </c>
      <c r="E4" s="234"/>
      <c r="F4" s="234"/>
    </row>
    <row r="5" spans="1:6" ht="33" customHeight="1">
      <c r="A5" s="235" t="s">
        <v>589</v>
      </c>
      <c r="B5" s="243" t="s">
        <v>645</v>
      </c>
      <c r="C5" s="243"/>
      <c r="D5" s="243"/>
      <c r="E5" s="243"/>
      <c r="F5" s="244"/>
    </row>
    <row r="6" spans="1:6">
      <c r="A6" s="236"/>
      <c r="B6" s="239" t="s">
        <v>644</v>
      </c>
      <c r="C6" s="241" t="s">
        <v>5</v>
      </c>
      <c r="D6" s="241"/>
      <c r="E6" s="241"/>
      <c r="F6" s="242"/>
    </row>
    <row r="7" spans="1:6" ht="33" customHeight="1" thickBot="1">
      <c r="A7" s="237"/>
      <c r="B7" s="240"/>
      <c r="C7" s="166" t="s">
        <v>590</v>
      </c>
      <c r="D7" s="166" t="s">
        <v>591</v>
      </c>
      <c r="E7" s="166" t="s">
        <v>592</v>
      </c>
      <c r="F7" s="167" t="s">
        <v>593</v>
      </c>
    </row>
    <row r="8" spans="1:6" ht="15.75" thickBot="1">
      <c r="A8" s="183" t="s">
        <v>643</v>
      </c>
      <c r="B8" s="187">
        <f>SUM(C8:F8)</f>
        <v>5279668.7791499998</v>
      </c>
      <c r="C8" s="184">
        <v>4177542.568</v>
      </c>
      <c r="D8" s="184">
        <v>191237.12299999999</v>
      </c>
      <c r="E8" s="184">
        <v>343292.75300000003</v>
      </c>
      <c r="F8" s="185">
        <v>567596.33515000006</v>
      </c>
    </row>
    <row r="9" spans="1:6">
      <c r="A9" s="231" t="s">
        <v>642</v>
      </c>
      <c r="B9" s="194">
        <f>SUM(C9:F9)</f>
        <v>4489275.2829999998</v>
      </c>
      <c r="C9" s="194">
        <v>3702566.2396899997</v>
      </c>
      <c r="D9" s="194">
        <v>133150.91503999999</v>
      </c>
      <c r="E9" s="194">
        <v>287642.82074000005</v>
      </c>
      <c r="F9" s="195">
        <v>365915.30752999999</v>
      </c>
    </row>
    <row r="10" spans="1:6" s="193" customFormat="1" ht="15.75" thickBot="1">
      <c r="A10" s="232"/>
      <c r="B10" s="196">
        <f>B9/B8</f>
        <v>0.85029487090717659</v>
      </c>
      <c r="C10" s="197">
        <v>0.88630245638947602</v>
      </c>
      <c r="D10" s="197">
        <v>0.69626081459089928</v>
      </c>
      <c r="E10" s="197">
        <v>0.83789365847755026</v>
      </c>
      <c r="F10" s="198">
        <v>0.64467524694869405</v>
      </c>
    </row>
    <row r="11" spans="1:6">
      <c r="A11" s="186" t="s">
        <v>5</v>
      </c>
      <c r="B11" s="188"/>
      <c r="C11" s="169"/>
      <c r="D11" s="169"/>
      <c r="E11" s="169"/>
      <c r="F11" s="170"/>
    </row>
    <row r="12" spans="1:6">
      <c r="A12" s="168" t="s">
        <v>594</v>
      </c>
      <c r="B12" s="188"/>
      <c r="C12" s="169">
        <v>0</v>
      </c>
      <c r="D12" s="169">
        <v>3010.5</v>
      </c>
      <c r="E12" s="169">
        <v>0</v>
      </c>
      <c r="F12" s="170">
        <v>28651.60225</v>
      </c>
    </row>
    <row r="13" spans="1:6">
      <c r="A13" s="171" t="s">
        <v>595</v>
      </c>
      <c r="B13" s="189"/>
      <c r="C13" s="172">
        <v>0</v>
      </c>
      <c r="D13" s="172">
        <v>0</v>
      </c>
      <c r="E13" s="172">
        <v>9042.7710999999999</v>
      </c>
      <c r="F13" s="173">
        <v>7363.5487000000003</v>
      </c>
    </row>
    <row r="14" spans="1:6">
      <c r="A14" s="171" t="s">
        <v>596</v>
      </c>
      <c r="B14" s="189"/>
      <c r="C14" s="172">
        <v>0</v>
      </c>
      <c r="D14" s="172">
        <v>10458.203800000001</v>
      </c>
      <c r="E14" s="172">
        <v>22769.642749999999</v>
      </c>
      <c r="F14" s="173">
        <v>13174.35313</v>
      </c>
    </row>
    <row r="15" spans="1:6">
      <c r="A15" s="171" t="s">
        <v>597</v>
      </c>
      <c r="B15" s="189"/>
      <c r="C15" s="172">
        <v>0</v>
      </c>
      <c r="D15" s="172">
        <v>329.44441999999998</v>
      </c>
      <c r="E15" s="172">
        <v>2098.7475899999999</v>
      </c>
      <c r="F15" s="173">
        <v>7601.7147399999994</v>
      </c>
    </row>
    <row r="16" spans="1:6">
      <c r="A16" s="171" t="s">
        <v>598</v>
      </c>
      <c r="B16" s="189"/>
      <c r="C16" s="172">
        <v>0</v>
      </c>
      <c r="D16" s="172">
        <v>66.862340000000003</v>
      </c>
      <c r="E16" s="172">
        <v>7732.4506200000005</v>
      </c>
      <c r="F16" s="173">
        <v>3814.9287200000003</v>
      </c>
    </row>
    <row r="17" spans="1:6">
      <c r="A17" s="171" t="s">
        <v>599</v>
      </c>
      <c r="B17" s="189"/>
      <c r="C17" s="172">
        <v>0</v>
      </c>
      <c r="D17" s="172">
        <v>0</v>
      </c>
      <c r="E17" s="172">
        <v>17847.317329999998</v>
      </c>
      <c r="F17" s="173">
        <v>19450.478289999999</v>
      </c>
    </row>
    <row r="18" spans="1:6">
      <c r="A18" s="171" t="s">
        <v>600</v>
      </c>
      <c r="B18" s="189"/>
      <c r="C18" s="172">
        <v>0</v>
      </c>
      <c r="D18" s="172">
        <v>1023.7711800000001</v>
      </c>
      <c r="E18" s="172">
        <v>2923.8817999999997</v>
      </c>
      <c r="F18" s="173">
        <v>5742.7361000000001</v>
      </c>
    </row>
    <row r="19" spans="1:6">
      <c r="A19" s="171" t="s">
        <v>601</v>
      </c>
      <c r="B19" s="189"/>
      <c r="C19" s="172">
        <v>0</v>
      </c>
      <c r="D19" s="172">
        <v>0</v>
      </c>
      <c r="E19" s="172">
        <v>9773.0874199999998</v>
      </c>
      <c r="F19" s="173">
        <v>5797.2406500000006</v>
      </c>
    </row>
    <row r="20" spans="1:6">
      <c r="A20" s="171" t="s">
        <v>602</v>
      </c>
      <c r="B20" s="189"/>
      <c r="C20" s="172">
        <v>0</v>
      </c>
      <c r="D20" s="172">
        <v>17721.274839999998</v>
      </c>
      <c r="E20" s="172">
        <v>12610.72423</v>
      </c>
      <c r="F20" s="173">
        <v>6201.6254000000008</v>
      </c>
    </row>
    <row r="21" spans="1:6">
      <c r="A21" s="171" t="s">
        <v>603</v>
      </c>
      <c r="B21" s="189"/>
      <c r="C21" s="172">
        <v>0</v>
      </c>
      <c r="D21" s="172">
        <v>432.14026000000001</v>
      </c>
      <c r="E21" s="172">
        <v>6605.7601699999996</v>
      </c>
      <c r="F21" s="173">
        <v>16452.844279999998</v>
      </c>
    </row>
    <row r="22" spans="1:6">
      <c r="A22" s="171" t="s">
        <v>604</v>
      </c>
      <c r="B22" s="189"/>
      <c r="C22" s="172">
        <v>0</v>
      </c>
      <c r="D22" s="172">
        <v>0</v>
      </c>
      <c r="E22" s="172">
        <v>0</v>
      </c>
      <c r="F22" s="173">
        <v>17019.140370000001</v>
      </c>
    </row>
    <row r="23" spans="1:6">
      <c r="A23" s="171" t="s">
        <v>605</v>
      </c>
      <c r="B23" s="189"/>
      <c r="C23" s="172">
        <v>0</v>
      </c>
      <c r="D23" s="172">
        <v>270.86399999999998</v>
      </c>
      <c r="E23" s="172">
        <v>0</v>
      </c>
      <c r="F23" s="173">
        <v>2869.7659100000001</v>
      </c>
    </row>
    <row r="24" spans="1:6">
      <c r="A24" s="171" t="s">
        <v>606</v>
      </c>
      <c r="B24" s="189"/>
      <c r="C24" s="172">
        <v>0</v>
      </c>
      <c r="D24" s="172">
        <v>49.639589999999998</v>
      </c>
      <c r="E24" s="172">
        <v>41739.292390000002</v>
      </c>
      <c r="F24" s="173">
        <v>11314.377490000001</v>
      </c>
    </row>
    <row r="25" spans="1:6">
      <c r="A25" s="171" t="s">
        <v>607</v>
      </c>
      <c r="B25" s="189"/>
      <c r="C25" s="172">
        <v>0</v>
      </c>
      <c r="D25" s="172">
        <v>576.90280000000007</v>
      </c>
      <c r="E25" s="172">
        <v>27661.965749999999</v>
      </c>
      <c r="F25" s="173">
        <v>5032.4453600000006</v>
      </c>
    </row>
    <row r="26" spans="1:6">
      <c r="A26" s="171" t="s">
        <v>608</v>
      </c>
      <c r="B26" s="189"/>
      <c r="C26" s="172">
        <v>0</v>
      </c>
      <c r="D26" s="172">
        <v>2230.3302500000004</v>
      </c>
      <c r="E26" s="172">
        <v>5843.8946699999997</v>
      </c>
      <c r="F26" s="173">
        <v>2546.0373799999998</v>
      </c>
    </row>
    <row r="27" spans="1:6">
      <c r="A27" s="171" t="s">
        <v>609</v>
      </c>
      <c r="B27" s="189"/>
      <c r="C27" s="172">
        <v>0</v>
      </c>
      <c r="D27" s="172">
        <v>0</v>
      </c>
      <c r="E27" s="172">
        <v>0</v>
      </c>
      <c r="F27" s="173">
        <v>3818.1842199999996</v>
      </c>
    </row>
    <row r="28" spans="1:6">
      <c r="A28" s="171" t="s">
        <v>610</v>
      </c>
      <c r="B28" s="189"/>
      <c r="C28" s="172">
        <v>0</v>
      </c>
      <c r="D28" s="172">
        <v>0</v>
      </c>
      <c r="E28" s="172">
        <v>4668.8288899999998</v>
      </c>
      <c r="F28" s="173">
        <v>18306.13334</v>
      </c>
    </row>
    <row r="29" spans="1:6">
      <c r="A29" s="171" t="s">
        <v>611</v>
      </c>
      <c r="B29" s="189"/>
      <c r="C29" s="172">
        <v>0</v>
      </c>
      <c r="D29" s="172">
        <v>3800.9646699999998</v>
      </c>
      <c r="E29" s="172">
        <v>19119.64457</v>
      </c>
      <c r="F29" s="173">
        <v>11537.5679</v>
      </c>
    </row>
    <row r="30" spans="1:6">
      <c r="A30" s="171" t="s">
        <v>612</v>
      </c>
      <c r="B30" s="189"/>
      <c r="C30" s="172">
        <v>0</v>
      </c>
      <c r="D30" s="172">
        <v>1705.0497499999999</v>
      </c>
      <c r="E30" s="172">
        <v>6190.2375499999998</v>
      </c>
      <c r="F30" s="173">
        <v>9066.6404299999995</v>
      </c>
    </row>
    <row r="31" spans="1:6">
      <c r="A31" s="171" t="s">
        <v>613</v>
      </c>
      <c r="B31" s="189"/>
      <c r="C31" s="172">
        <v>0</v>
      </c>
      <c r="D31" s="172">
        <v>0</v>
      </c>
      <c r="E31" s="172">
        <v>5777.71785</v>
      </c>
      <c r="F31" s="173">
        <v>9537.6876699999993</v>
      </c>
    </row>
    <row r="32" spans="1:6">
      <c r="A32" s="171" t="s">
        <v>614</v>
      </c>
      <c r="B32" s="189"/>
      <c r="C32" s="172">
        <v>0</v>
      </c>
      <c r="D32" s="172">
        <v>0</v>
      </c>
      <c r="E32" s="172">
        <v>0</v>
      </c>
      <c r="F32" s="173">
        <v>7947.6925700000002</v>
      </c>
    </row>
    <row r="33" spans="1:6">
      <c r="A33" s="171" t="s">
        <v>615</v>
      </c>
      <c r="B33" s="189"/>
      <c r="C33" s="172">
        <v>0</v>
      </c>
      <c r="D33" s="172">
        <v>58729.676460000002</v>
      </c>
      <c r="E33" s="172">
        <v>7879.0950899999998</v>
      </c>
      <c r="F33" s="173">
        <v>11423.162900000001</v>
      </c>
    </row>
    <row r="34" spans="1:6">
      <c r="A34" s="171" t="s">
        <v>616</v>
      </c>
      <c r="B34" s="189"/>
      <c r="C34" s="172">
        <v>0</v>
      </c>
      <c r="D34" s="172">
        <v>2485.5443500000001</v>
      </c>
      <c r="E34" s="172">
        <v>0</v>
      </c>
      <c r="F34" s="173">
        <v>22049.49092</v>
      </c>
    </row>
    <row r="35" spans="1:6">
      <c r="A35" s="171" t="s">
        <v>617</v>
      </c>
      <c r="B35" s="189"/>
      <c r="C35" s="172">
        <v>0</v>
      </c>
      <c r="D35" s="172">
        <v>2054.1866299999997</v>
      </c>
      <c r="E35" s="172">
        <v>4590.9579800000001</v>
      </c>
      <c r="F35" s="173">
        <v>5179.2563300000002</v>
      </c>
    </row>
    <row r="36" spans="1:6">
      <c r="A36" s="171" t="s">
        <v>618</v>
      </c>
      <c r="B36" s="189"/>
      <c r="C36" s="172">
        <v>0</v>
      </c>
      <c r="D36" s="172">
        <v>4972.7950000000001</v>
      </c>
      <c r="E36" s="172">
        <v>10064.40444</v>
      </c>
      <c r="F36" s="173">
        <v>42859.57213</v>
      </c>
    </row>
    <row r="37" spans="1:6">
      <c r="A37" s="171" t="s">
        <v>619</v>
      </c>
      <c r="B37" s="189"/>
      <c r="C37" s="172">
        <v>0</v>
      </c>
      <c r="D37" s="172">
        <v>5469.5619999999999</v>
      </c>
      <c r="E37" s="172">
        <v>7400.0673499999994</v>
      </c>
      <c r="F37" s="173">
        <v>11039.78642</v>
      </c>
    </row>
    <row r="38" spans="1:6">
      <c r="A38" s="171" t="s">
        <v>620</v>
      </c>
      <c r="B38" s="189"/>
      <c r="C38" s="172">
        <v>0</v>
      </c>
      <c r="D38" s="172">
        <v>10000</v>
      </c>
      <c r="E38" s="172">
        <v>35773.738859999998</v>
      </c>
      <c r="F38" s="173">
        <v>5159.4246499999999</v>
      </c>
    </row>
    <row r="39" spans="1:6">
      <c r="A39" s="171" t="s">
        <v>621</v>
      </c>
      <c r="B39" s="189"/>
      <c r="C39" s="172">
        <v>0</v>
      </c>
      <c r="D39" s="172">
        <v>569.34550000000002</v>
      </c>
      <c r="E39" s="172">
        <v>0</v>
      </c>
      <c r="F39" s="173">
        <v>11460.62552</v>
      </c>
    </row>
    <row r="40" spans="1:6">
      <c r="A40" s="171" t="s">
        <v>622</v>
      </c>
      <c r="B40" s="189"/>
      <c r="C40" s="172">
        <v>0</v>
      </c>
      <c r="D40" s="172">
        <v>127.15025</v>
      </c>
      <c r="E40" s="172">
        <v>19055.32432</v>
      </c>
      <c r="F40" s="173">
        <v>4424.4521299999997</v>
      </c>
    </row>
    <row r="41" spans="1:6">
      <c r="A41" s="171" t="s">
        <v>623</v>
      </c>
      <c r="B41" s="189"/>
      <c r="C41" s="172">
        <v>0</v>
      </c>
      <c r="D41" s="172">
        <v>6513.7069499999989</v>
      </c>
      <c r="E41" s="172">
        <v>0</v>
      </c>
      <c r="F41" s="173">
        <v>24188.897250000002</v>
      </c>
    </row>
    <row r="42" spans="1:6">
      <c r="A42" s="171" t="s">
        <v>624</v>
      </c>
      <c r="B42" s="189"/>
      <c r="C42" s="172">
        <v>0</v>
      </c>
      <c r="D42" s="172">
        <v>553</v>
      </c>
      <c r="E42" s="172">
        <v>0</v>
      </c>
      <c r="F42" s="173">
        <v>8059.1764899999998</v>
      </c>
    </row>
    <row r="43" spans="1:6" ht="15.75" thickBot="1">
      <c r="A43" s="174" t="s">
        <v>625</v>
      </c>
      <c r="B43" s="190"/>
      <c r="C43" s="175">
        <v>0</v>
      </c>
      <c r="D43" s="175">
        <v>0</v>
      </c>
      <c r="E43" s="175">
        <v>473.26802000000004</v>
      </c>
      <c r="F43" s="176">
        <v>6824.7178899999999</v>
      </c>
    </row>
    <row r="44" spans="1:6">
      <c r="A44" s="177" t="s">
        <v>626</v>
      </c>
      <c r="B44" s="191"/>
      <c r="C44" s="178">
        <v>3054104.9163500001</v>
      </c>
      <c r="D44" s="178">
        <v>0</v>
      </c>
      <c r="E44" s="178">
        <v>0</v>
      </c>
      <c r="F44" s="179">
        <v>0</v>
      </c>
    </row>
    <row r="45" spans="1:6">
      <c r="A45" s="171" t="s">
        <v>627</v>
      </c>
      <c r="B45" s="189"/>
      <c r="C45" s="172">
        <v>418268.16840999998</v>
      </c>
      <c r="D45" s="172">
        <v>0</v>
      </c>
      <c r="E45" s="172">
        <v>0</v>
      </c>
      <c r="F45" s="173">
        <v>0</v>
      </c>
    </row>
    <row r="46" spans="1:6">
      <c r="A46" s="171" t="s">
        <v>628</v>
      </c>
      <c r="B46" s="189"/>
      <c r="C46" s="172">
        <v>83767.692490000016</v>
      </c>
      <c r="D46" s="172">
        <v>0</v>
      </c>
      <c r="E46" s="172">
        <v>0</v>
      </c>
      <c r="F46" s="173">
        <v>0</v>
      </c>
    </row>
    <row r="47" spans="1:6">
      <c r="A47" s="171" t="s">
        <v>629</v>
      </c>
      <c r="B47" s="189"/>
      <c r="C47" s="172">
        <v>75666.650110000017</v>
      </c>
      <c r="D47" s="172">
        <v>0</v>
      </c>
      <c r="E47" s="172">
        <v>0</v>
      </c>
      <c r="F47" s="173">
        <v>0</v>
      </c>
    </row>
    <row r="48" spans="1:6">
      <c r="A48" s="171" t="s">
        <v>630</v>
      </c>
      <c r="B48" s="189"/>
      <c r="C48" s="172">
        <v>46174.792379999992</v>
      </c>
      <c r="D48" s="172">
        <v>0</v>
      </c>
      <c r="E48" s="172">
        <v>0</v>
      </c>
      <c r="F48" s="173">
        <v>0</v>
      </c>
    </row>
    <row r="49" spans="1:6" ht="15.75" thickBot="1">
      <c r="A49" s="180" t="s">
        <v>631</v>
      </c>
      <c r="B49" s="192"/>
      <c r="C49" s="181">
        <v>24584.019949999998</v>
      </c>
      <c r="D49" s="181">
        <v>0</v>
      </c>
      <c r="E49" s="181">
        <v>0</v>
      </c>
      <c r="F49" s="182">
        <v>0</v>
      </c>
    </row>
  </sheetData>
  <mergeCells count="8">
    <mergeCell ref="A9:A10"/>
    <mergeCell ref="A3:F3"/>
    <mergeCell ref="D4:F4"/>
    <mergeCell ref="A5:A7"/>
    <mergeCell ref="E1:F1"/>
    <mergeCell ref="B6:B7"/>
    <mergeCell ref="C6:F6"/>
    <mergeCell ref="B5:F5"/>
  </mergeCells>
  <pageMargins left="1.0236220472440944" right="0.15748031496062992" top="0.27559055118110237" bottom="0.35433070866141736" header="0.19685039370078741" footer="0.1968503937007874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№1</vt:lpstr>
      <vt:lpstr>№2</vt:lpstr>
      <vt:lpstr>№3</vt:lpstr>
      <vt:lpstr>№2!Заголовки_для_печати</vt:lpstr>
      <vt:lpstr>№1!Область_печати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Буряков</dc:creator>
  <cp:lastModifiedBy>Буряков</cp:lastModifiedBy>
  <cp:lastPrinted>2017-03-28T06:30:42Z</cp:lastPrinted>
  <dcterms:created xsi:type="dcterms:W3CDTF">2017-03-01T06:23:49Z</dcterms:created>
  <dcterms:modified xsi:type="dcterms:W3CDTF">2017-03-28T06:30:44Z</dcterms:modified>
</cp:coreProperties>
</file>